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jan\Desktop\2023-2024\Nova mapa\"/>
    </mc:Choice>
  </mc:AlternateContent>
  <bookViews>
    <workbookView xWindow="0" yWindow="0" windowWidth="2370" windowHeight="0"/>
  </bookViews>
  <sheets>
    <sheet name="SAŽETAK" sheetId="10" r:id="rId1"/>
    <sheet name=" Račun prihoda i rashoda" sheetId="3" r:id="rId2"/>
    <sheet name="Prihodi i rashodi po izvorima" sheetId="8" r:id="rId3"/>
    <sheet name="Rashodi prema funkcijskoj kl" sheetId="5" r:id="rId4"/>
    <sheet name="Račun financiranja" sheetId="6" r:id="rId5"/>
    <sheet name="Račun financiranja po izvorima" sheetId="9" r:id="rId6"/>
    <sheet name="POSEBNI DIO" sheetId="7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7" i="7" l="1"/>
  <c r="I27" i="7"/>
  <c r="H30" i="7"/>
  <c r="I30" i="7"/>
  <c r="G9" i="7"/>
  <c r="H9" i="7"/>
  <c r="F13" i="7"/>
  <c r="G13" i="7"/>
  <c r="H13" i="7"/>
  <c r="I13" i="7"/>
  <c r="H14" i="7"/>
  <c r="I14" i="7"/>
  <c r="G27" i="7"/>
  <c r="G30" i="7"/>
  <c r="F34" i="7"/>
  <c r="G34" i="7"/>
  <c r="H34" i="7"/>
  <c r="I34" i="7"/>
  <c r="E16" i="7"/>
  <c r="G18" i="7"/>
  <c r="H18" i="7"/>
  <c r="I18" i="7"/>
  <c r="F30" i="7"/>
  <c r="E30" i="7"/>
  <c r="E34" i="7"/>
  <c r="F17" i="8"/>
  <c r="E9" i="7" l="1"/>
  <c r="E26" i="7"/>
  <c r="E13" i="7"/>
  <c r="D11" i="5" l="1"/>
  <c r="D10" i="5" s="1"/>
  <c r="E11" i="5"/>
  <c r="E10" i="5" s="1"/>
  <c r="F11" i="5"/>
  <c r="F10" i="5" s="1"/>
  <c r="B11" i="5"/>
  <c r="G26" i="7"/>
  <c r="H26" i="7"/>
  <c r="I26" i="7"/>
  <c r="E23" i="7"/>
  <c r="G23" i="7"/>
  <c r="H23" i="7"/>
  <c r="I23" i="7"/>
  <c r="G16" i="7"/>
  <c r="H16" i="7"/>
  <c r="I16" i="7"/>
  <c r="E8" i="7"/>
  <c r="G8" i="7"/>
  <c r="H8" i="7"/>
  <c r="I8" i="7"/>
  <c r="B10" i="5"/>
  <c r="B38" i="8"/>
  <c r="D38" i="8"/>
  <c r="E38" i="8"/>
  <c r="F38" i="8"/>
  <c r="B35" i="8"/>
  <c r="D35" i="8"/>
  <c r="E35" i="8"/>
  <c r="F35" i="8"/>
  <c r="B33" i="8"/>
  <c r="D33" i="8"/>
  <c r="E33" i="8"/>
  <c r="F33" i="8"/>
  <c r="B31" i="8"/>
  <c r="D31" i="8"/>
  <c r="E31" i="8"/>
  <c r="F31" i="8"/>
  <c r="B28" i="8"/>
  <c r="D28" i="8"/>
  <c r="E28" i="8"/>
  <c r="F28" i="8"/>
  <c r="B27" i="8"/>
  <c r="D27" i="8"/>
  <c r="E27" i="8"/>
  <c r="F27" i="8"/>
  <c r="B20" i="8"/>
  <c r="D20" i="8"/>
  <c r="E20" i="8"/>
  <c r="F20" i="8"/>
  <c r="B17" i="8"/>
  <c r="D17" i="8"/>
  <c r="E17" i="8"/>
  <c r="B15" i="8"/>
  <c r="D15" i="8"/>
  <c r="E15" i="8"/>
  <c r="F15" i="8"/>
  <c r="B13" i="8"/>
  <c r="D13" i="8"/>
  <c r="E13" i="8"/>
  <c r="F13" i="8"/>
  <c r="B10" i="8"/>
  <c r="B11" i="8"/>
  <c r="D11" i="8"/>
  <c r="D10" i="8" s="1"/>
  <c r="E11" i="8"/>
  <c r="E10" i="8" s="1"/>
  <c r="F11" i="8"/>
  <c r="F10" i="8" s="1"/>
  <c r="D29" i="3"/>
  <c r="F29" i="3"/>
  <c r="G29" i="3"/>
  <c r="H29" i="3"/>
  <c r="D24" i="3"/>
  <c r="F24" i="3"/>
  <c r="G24" i="3"/>
  <c r="H24" i="3"/>
  <c r="D23" i="3"/>
  <c r="F23" i="3"/>
  <c r="G23" i="3"/>
  <c r="H23" i="3"/>
  <c r="D10" i="3"/>
  <c r="F11" i="3"/>
  <c r="F10" i="3" s="1"/>
  <c r="G11" i="3"/>
  <c r="G10" i="3" s="1"/>
  <c r="H11" i="3"/>
  <c r="H10" i="3" s="1"/>
  <c r="D11" i="3"/>
  <c r="F6" i="7"/>
  <c r="F26" i="7"/>
  <c r="F27" i="7"/>
  <c r="F23" i="7"/>
  <c r="F16" i="7"/>
  <c r="F18" i="7"/>
  <c r="F9" i="7"/>
  <c r="F8" i="7"/>
  <c r="C10" i="5"/>
  <c r="C11" i="5"/>
  <c r="C28" i="8"/>
  <c r="C27" i="8" s="1"/>
  <c r="C31" i="8"/>
  <c r="C33" i="8"/>
  <c r="C35" i="8"/>
  <c r="C38" i="8"/>
  <c r="E24" i="3"/>
  <c r="E29" i="3"/>
  <c r="H6" i="7" l="1"/>
  <c r="I6" i="7"/>
  <c r="G6" i="7"/>
  <c r="E23" i="3"/>
  <c r="C17" i="8" l="1"/>
  <c r="C11" i="8"/>
  <c r="C13" i="8"/>
  <c r="C15" i="8"/>
  <c r="C20" i="8"/>
  <c r="E11" i="3"/>
  <c r="E10" i="3" s="1"/>
  <c r="C10" i="8" l="1"/>
  <c r="F37" i="10"/>
  <c r="G34" i="10" s="1"/>
  <c r="G37" i="10" s="1"/>
  <c r="H34" i="10" s="1"/>
  <c r="H37" i="10" s="1"/>
  <c r="I34" i="10" s="1"/>
  <c r="I37" i="10" s="1"/>
  <c r="J34" i="10" s="1"/>
  <c r="J37" i="10" s="1"/>
  <c r="J21" i="10"/>
  <c r="I21" i="10"/>
  <c r="H21" i="10"/>
  <c r="G21" i="10"/>
  <c r="F21" i="10"/>
  <c r="J11" i="10"/>
  <c r="I11" i="10"/>
  <c r="H11" i="10"/>
  <c r="G11" i="10"/>
  <c r="G14" i="10" s="1"/>
  <c r="F11" i="10"/>
  <c r="J8" i="10"/>
  <c r="I8" i="10"/>
  <c r="I14" i="10" s="1"/>
  <c r="H8" i="10"/>
  <c r="G8" i="10"/>
  <c r="F8" i="10"/>
  <c r="J14" i="10" l="1"/>
  <c r="H14" i="10"/>
  <c r="F14" i="10"/>
  <c r="I22" i="10"/>
  <c r="I28" i="10" s="1"/>
  <c r="I29" i="10" s="1"/>
  <c r="J22" i="10"/>
  <c r="J28" i="10" s="1"/>
  <c r="J29" i="10" s="1"/>
  <c r="H22" i="10"/>
  <c r="H28" i="10" s="1"/>
  <c r="H29" i="10" s="1"/>
  <c r="F22" i="10"/>
  <c r="F28" i="10" s="1"/>
  <c r="F29" i="10" s="1"/>
  <c r="G22" i="10"/>
  <c r="G28" i="10" s="1"/>
  <c r="G29" i="10" s="1"/>
  <c r="E6" i="7"/>
</calcChain>
</file>

<file path=xl/sharedStrings.xml><?xml version="1.0" encoding="utf-8"?>
<sst xmlns="http://schemas.openxmlformats.org/spreadsheetml/2006/main" count="231" uniqueCount="114">
  <si>
    <t>PRIHODI UKUPNO</t>
  </si>
  <si>
    <t>RASHODI UKUPNO</t>
  </si>
  <si>
    <t>NETO FINANCIRANJE</t>
  </si>
  <si>
    <t>Naziv prihoda</t>
  </si>
  <si>
    <t xml:space="preserve">A. RAČUN PRIHODA I RASHODA </t>
  </si>
  <si>
    <t>Razred</t>
  </si>
  <si>
    <t>Skupina</t>
  </si>
  <si>
    <t>Prihodi poslovanja</t>
  </si>
  <si>
    <t>Prihodi od prodaje nefinancijske imovine</t>
  </si>
  <si>
    <t>Naziv rashoda</t>
  </si>
  <si>
    <t>Rashodi poslovanja</t>
  </si>
  <si>
    <t>Rashodi za zaposlene</t>
  </si>
  <si>
    <t>Rashodi za nabavu nefinancijske imovine</t>
  </si>
  <si>
    <t>Rashodi za nabavu neproizvedene dugotrajne imovine</t>
  </si>
  <si>
    <t>RASHODI PREMA FUNKCIJSKOJ KLASIFIKACIJI</t>
  </si>
  <si>
    <t>UKUPNI RASHODI</t>
  </si>
  <si>
    <t>01 Opće javne usluge</t>
  </si>
  <si>
    <t>011 Izvršna i zakonodavna tijela, financijski i fiskalni poslovi</t>
  </si>
  <si>
    <t>013 Opće usluge</t>
  </si>
  <si>
    <t>04 Ekonomski poslovi</t>
  </si>
  <si>
    <t>041 Opći ekonomski, trgovački i poslovi vezani uz rad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</si>
  <si>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</si>
  <si>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</si>
  <si>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</si>
  <si>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</si>
  <si>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</si>
  <si>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</si>
  <si>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</si>
  <si>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</si>
  <si>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Izdaci za otplatu glavnice primljenih kredita i zajmova</t>
  </si>
  <si>
    <t>A) SAŽETAK RAČUNA PRIHODA I RASHODA</t>
  </si>
  <si>
    <t>B) SAŽETAK RAČUNA FINANCIRANJA</t>
  </si>
  <si>
    <t>Projekcija 
za 2025.</t>
  </si>
  <si>
    <t>Prihodi od prodaje proizvedene dugotrajne imovine</t>
  </si>
  <si>
    <t>Pomoći iz inozemstva i od subjekata unutar općeg proračuna</t>
  </si>
  <si>
    <t>…</t>
  </si>
  <si>
    <t>Prihodi iz nadležnog proračuna i od HZZO-a temeljem ugovornih obveza</t>
  </si>
  <si>
    <t>Rashodi za nabavu proizvedene dugotrajne imovine</t>
  </si>
  <si>
    <t>Naziv</t>
  </si>
  <si>
    <t>Plan za 2024.</t>
  </si>
  <si>
    <t>Projekcija 
za 2026.</t>
  </si>
  <si>
    <t>Izvršenje 2022.</t>
  </si>
  <si>
    <t>Plan 2023.</t>
  </si>
  <si>
    <t>EUR</t>
  </si>
  <si>
    <t>Izvršenje 2022.*</t>
  </si>
  <si>
    <t>* Napomena: Iznosi u stupcima Izvršenje 2022. preračunavaju se iz kuna u eure prema fiksnom tečaju konverzije (1 EUR=7,53450 kuna) i po pravilima za preračunavanje i zaokruživanje.</t>
  </si>
  <si>
    <t>6 PRIHODI POSLOVANJA</t>
  </si>
  <si>
    <t>7 PRIHODI OD PRODAJE NEFINANCIJSKE IMOVINE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</si>
  <si>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</si>
  <si>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</si>
  <si>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</si>
  <si>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</si>
  <si>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Proračun za 2024.</t>
  </si>
  <si>
    <t>Projekcija proračuna
za 2025.</t>
  </si>
  <si>
    <t>Projekcija proračuna
za 2026.</t>
  </si>
  <si>
    <t>PRIHODI POSLOVANJA PREMA EKONOMSKOJ KLASIFIKACIJI</t>
  </si>
  <si>
    <t>RASHODI POSLOVANJA PREMA EKONOMSKOJ KLASIFIKACIJI</t>
  </si>
  <si>
    <t>PRIHODI POSLOVANJA PREMA IZVORIMA FINANCIRANJA</t>
  </si>
  <si>
    <t>RASHODI POSLOVANJA PREMA IZVORIMA FINANCIRANJA</t>
  </si>
  <si>
    <t>Brojčana oznaka i naziv</t>
  </si>
  <si>
    <t>5 Pomoći</t>
  </si>
  <si>
    <t xml:space="preserve">  52 Ostale pomoći</t>
  </si>
  <si>
    <t>4 Prihodi za posebne namjene</t>
  </si>
  <si>
    <t xml:space="preserve">  43 Ostali prihodi za posebne namjene</t>
  </si>
  <si>
    <t>1 Opći prihodi i primici</t>
  </si>
  <si>
    <t xml:space="preserve">  11 Opći prihodi i primici</t>
  </si>
  <si>
    <t>3 Vlastiti prihodi</t>
  </si>
  <si>
    <t xml:space="preserve">  31 Vlastiti prihodi</t>
  </si>
  <si>
    <t>B. RAČUN FINANCIRANJA PREMA EKONOMSKOJ KLASIFIKACIJI</t>
  </si>
  <si>
    <t>B. RAČUN FINANCIRANJA PREMA IZVORIMA FINANCIRANJA</t>
  </si>
  <si>
    <t>PRIMICI UKUPNO</t>
  </si>
  <si>
    <t>8 Namjenski primici od zaduživanja</t>
  </si>
  <si>
    <t xml:space="preserve">  81 Namjenski primici od zaduživanja</t>
  </si>
  <si>
    <t>IZDACI UKUPNO</t>
  </si>
  <si>
    <t>D) VIŠEGODIŠNJI PLAN URAVNOTEŽENJA</t>
  </si>
  <si>
    <t>RAZLIKA - VIŠAK / MANJAK</t>
  </si>
  <si>
    <t>VIŠAK / MANJAK + NETO FINANCIRANJE</t>
  </si>
  <si>
    <t xml:space="preserve">C) PRENESENI VIŠAK ILI PRENESENI MANJAK </t>
  </si>
  <si>
    <t>PRIJENOS VIŠKA / MANJKA IZ PRETHODNE(IH) GODINE</t>
  </si>
  <si>
    <t>PRIJENOS VIŠKA / MANJKA U SLJEDEĆE RAZDOBLJE</t>
  </si>
  <si>
    <t>VIŠAK / MANJAK + NETO FINANCIRANJE + PRIJENOS VIŠKA / MANJKA IZ PRETHODNE(IH) GODINE - PRIJENOS VIŠKA / MANJKA U SLJEDEĆE RAZDOBLJE</t>
  </si>
  <si>
    <t>VIŠAK / MANJAK IZ PRETHODNE(IH) GODINE KOJI ĆE SE RASPOREDITI / POKRITI</t>
  </si>
  <si>
    <t>VIŠAK / MANJAK TEKUĆE GODINE</t>
  </si>
  <si>
    <t xml:space="preserve">  573 EU  projekti</t>
  </si>
  <si>
    <t>Prihodi od upravnihi adm.pristojbi po posebnim propisima i naknada</t>
  </si>
  <si>
    <t>Prihodi od prodaje proizvoda i roba te pruženih usluga</t>
  </si>
  <si>
    <t>6 Donacije</t>
  </si>
  <si>
    <t>61 Donacije</t>
  </si>
  <si>
    <t>31 Vlastiti prihodi</t>
  </si>
  <si>
    <t>09 Obrazovanje</t>
  </si>
  <si>
    <t>0912 Osnovno obrazovanje</t>
  </si>
  <si>
    <t>Pomoći dane u inozemstvo i unutar općeg prpračuna</t>
  </si>
  <si>
    <t>Financijski rashodi</t>
  </si>
  <si>
    <t>REDOVNA DJELATNOST</t>
  </si>
  <si>
    <t>Izvor financiranja 11</t>
  </si>
  <si>
    <t>Opći prihodi i primici</t>
  </si>
  <si>
    <t>DJELATNOST USTANOVA OSNOVNIH ŠKOLA</t>
  </si>
  <si>
    <t>Pomoći</t>
  </si>
  <si>
    <t>Donacije</t>
  </si>
  <si>
    <t>Vlastiti prihodi</t>
  </si>
  <si>
    <t>ŠKOLSKA KUHINJA</t>
  </si>
  <si>
    <t xml:space="preserve">PROGRAM </t>
  </si>
  <si>
    <t xml:space="preserve">Aktivnost </t>
  </si>
  <si>
    <t>Prihodi za posebne namjene</t>
  </si>
  <si>
    <t>Ostali programi EU</t>
  </si>
  <si>
    <t>Izvor financiranja 52</t>
  </si>
  <si>
    <t>Izvor financiranja 61</t>
  </si>
  <si>
    <t>Izvor financiranja 31</t>
  </si>
  <si>
    <t>Izvor financiranja 43</t>
  </si>
  <si>
    <t>Izvor financiranja 57</t>
  </si>
  <si>
    <t>FINANCIJSKI PLAN OŠ MATE LOVRAKA ŽUPANJA 
ZA 2024. I PROJEKCIJA ZA 2025. I 2026. GODINU</t>
  </si>
  <si>
    <t>FINANCIJSKI PLAN OŠ MATE LLOVRAKA ŽUPANJA 
ZA 2024. I PROJEKCIJA ZA 2025. I 2026. GODINU</t>
  </si>
  <si>
    <t>096-Dodatne usluge u obrazovanju</t>
  </si>
  <si>
    <t>POMOĆNICI U NASTAVI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</si>
</sst>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0"/>
      <color indexed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2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 wrapText="1"/>
    </xf>
    <xf numFmtId="0" fontId="9" fillId="2" borderId="3" xfId="0" applyFont="1" applyFill="1" applyBorder="1" applyAlignment="1">
      <alignment horizontal="left" vertical="center" wrapText="1"/>
    </xf>
    <xf numFmtId="0" fontId="7" fillId="2" borderId="3" xfId="0" quotePrefix="1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2" fillId="0" borderId="0" xfId="0" quotePrefix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/>
    <xf numFmtId="0" fontId="9" fillId="2" borderId="3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Font="1" applyBorder="1" applyAlignment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3" borderId="1" xfId="0" quotePrefix="1" applyNumberFormat="1" applyFont="1" applyFill="1" applyBorder="1" applyAlignment="1">
      <alignment horizontal="right"/>
    </xf>
    <xf numFmtId="0" fontId="15" fillId="0" borderId="5" xfId="0" applyFont="1" applyBorder="1" applyAlignment="1">
      <alignment horizontal="right" vertical="center"/>
    </xf>
    <xf numFmtId="0" fontId="9" fillId="3" borderId="1" xfId="0" applyFont="1" applyFill="1" applyBorder="1" applyAlignment="1">
      <alignment horizontal="left" vertical="center"/>
    </xf>
    <xf numFmtId="0" fontId="6" fillId="0" borderId="4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7" fillId="3" borderId="2" xfId="0" applyFont="1" applyFill="1" applyBorder="1" applyAlignment="1">
      <alignment vertical="center"/>
    </xf>
    <xf numFmtId="3" fontId="6" fillId="0" borderId="3" xfId="0" applyNumberFormat="1" applyFont="1" applyBorder="1" applyAlignment="1">
      <alignment horizontal="right" wrapText="1"/>
    </xf>
    <xf numFmtId="3" fontId="9" fillId="4" borderId="1" xfId="0" quotePrefix="1" applyNumberFormat="1" applyFont="1" applyFill="1" applyBorder="1" applyAlignment="1">
      <alignment horizontal="right"/>
    </xf>
    <xf numFmtId="3" fontId="9" fillId="4" borderId="3" xfId="0" applyNumberFormat="1" applyFont="1" applyFill="1" applyBorder="1" applyAlignment="1">
      <alignment horizontal="right" wrapText="1"/>
    </xf>
    <xf numFmtId="3" fontId="9" fillId="3" borderId="1" xfId="0" quotePrefix="1" applyNumberFormat="1" applyFont="1" applyFill="1" applyBorder="1" applyAlignment="1">
      <alignment horizontal="right"/>
    </xf>
    <xf numFmtId="3" fontId="9" fillId="3" borderId="3" xfId="0" quotePrefix="1" applyNumberFormat="1" applyFont="1" applyFill="1" applyBorder="1" applyAlignment="1">
      <alignment horizontal="right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wrapText="1"/>
    </xf>
    <xf numFmtId="0" fontId="18" fillId="0" borderId="0" xfId="0" quotePrefix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7" fillId="0" borderId="0" xfId="0" applyFont="1"/>
    <xf numFmtId="0" fontId="9" fillId="0" borderId="1" xfId="0" quotePrefix="1" applyFont="1" applyBorder="1" applyAlignment="1">
      <alignment horizontal="left" wrapText="1"/>
    </xf>
    <xf numFmtId="0" fontId="9" fillId="0" borderId="2" xfId="0" quotePrefix="1" applyFont="1" applyBorder="1" applyAlignment="1">
      <alignment horizontal="left" wrapText="1"/>
    </xf>
    <xf numFmtId="0" fontId="9" fillId="0" borderId="2" xfId="0" quotePrefix="1" applyFont="1" applyBorder="1" applyAlignment="1">
      <alignment horizontal="center" wrapText="1"/>
    </xf>
    <xf numFmtId="0" fontId="9" fillId="0" borderId="2" xfId="0" quotePrefix="1" applyFont="1" applyBorder="1" applyAlignment="1">
      <alignment horizontal="left"/>
    </xf>
    <xf numFmtId="0" fontId="9" fillId="2" borderId="3" xfId="0" applyFont="1" applyFill="1" applyBorder="1" applyAlignment="1">
      <alignment horizontal="center" vertical="center" wrapText="1"/>
    </xf>
    <xf numFmtId="3" fontId="6" fillId="3" borderId="3" xfId="0" quotePrefix="1" applyNumberFormat="1" applyFont="1" applyFill="1" applyBorder="1" applyAlignment="1">
      <alignment horizontal="right"/>
    </xf>
    <xf numFmtId="3" fontId="6" fillId="0" borderId="3" xfId="0" applyNumberFormat="1" applyFont="1" applyBorder="1" applyAlignment="1">
      <alignment horizontal="center" vertical="center" wrapText="1"/>
    </xf>
    <xf numFmtId="0" fontId="20" fillId="2" borderId="3" xfId="0" quotePrefix="1" applyFont="1" applyFill="1" applyBorder="1" applyAlignment="1">
      <alignment horizontal="left" vertical="center"/>
    </xf>
    <xf numFmtId="3" fontId="6" fillId="2" borderId="3" xfId="0" applyNumberFormat="1" applyFont="1" applyFill="1" applyBorder="1" applyAlignment="1">
      <alignment horizontal="center"/>
    </xf>
    <xf numFmtId="3" fontId="6" fillId="2" borderId="3" xfId="0" applyNumberFormat="1" applyFont="1" applyFill="1" applyBorder="1" applyAlignment="1">
      <alignment horizontal="right"/>
    </xf>
    <xf numFmtId="0" fontId="9" fillId="2" borderId="3" xfId="0" applyFont="1" applyFill="1" applyBorder="1" applyAlignment="1">
      <alignment horizontal="left" vertical="center" wrapText="1"/>
    </xf>
    <xf numFmtId="0" fontId="7" fillId="2" borderId="3" xfId="0" quotePrefix="1" applyFont="1" applyFill="1" applyBorder="1" applyAlignment="1">
      <alignment horizontal="left" vertical="center"/>
    </xf>
    <xf numFmtId="0" fontId="0" fillId="0" borderId="0" xfId="0"/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 wrapText="1"/>
    </xf>
    <xf numFmtId="0" fontId="9" fillId="2" borderId="3" xfId="0" applyFont="1" applyFill="1" applyBorder="1" applyAlignment="1">
      <alignment horizontal="left" vertical="center" wrapText="1"/>
    </xf>
    <xf numFmtId="0" fontId="7" fillId="2" borderId="3" xfId="0" quotePrefix="1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 wrapText="1"/>
    </xf>
    <xf numFmtId="0" fontId="8" fillId="2" borderId="3" xfId="0" quotePrefix="1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3" fontId="6" fillId="0" borderId="3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 indent="1"/>
    </xf>
    <xf numFmtId="0" fontId="3" fillId="2" borderId="2" xfId="0" applyFont="1" applyFill="1" applyBorder="1" applyAlignment="1">
      <alignment horizontal="left" vertical="center" wrapText="1" indent="1"/>
    </xf>
    <xf numFmtId="0" fontId="3" fillId="2" borderId="4" xfId="0" applyFont="1" applyFill="1" applyBorder="1" applyAlignment="1">
      <alignment horizontal="left" vertical="center" wrapText="1" inden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21" fillId="2" borderId="4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3" fontId="6" fillId="2" borderId="4" xfId="0" applyNumberFormat="1" applyFont="1" applyFill="1" applyBorder="1" applyAlignment="1">
      <alignment horizontal="right"/>
    </xf>
    <xf numFmtId="0" fontId="9" fillId="0" borderId="1" xfId="0" quotePrefix="1" applyFont="1" applyBorder="1" applyAlignment="1">
      <alignment horizontal="left" vertical="center"/>
    </xf>
    <xf numFmtId="0" fontId="7" fillId="0" borderId="2" xfId="0" applyFont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wrapText="1"/>
    </xf>
    <xf numFmtId="0" fontId="9" fillId="3" borderId="1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vertical="center"/>
    </xf>
    <xf numFmtId="0" fontId="9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9" fillId="0" borderId="1" xfId="0" quotePrefix="1" applyFont="1" applyBorder="1" applyAlignment="1">
      <alignment horizontal="left" vertical="center" wrapText="1"/>
    </xf>
    <xf numFmtId="0" fontId="9" fillId="3" borderId="1" xfId="0" quotePrefix="1" applyFont="1" applyFill="1" applyBorder="1" applyAlignment="1">
      <alignment horizontal="left" vertical="center"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9" fillId="4" borderId="1" xfId="0" applyFont="1" applyFill="1" applyBorder="1" applyAlignment="1">
      <alignment horizontal="left" vertical="center" wrapText="1"/>
    </xf>
    <xf numFmtId="0" fontId="9" fillId="4" borderId="2" xfId="0" applyFont="1" applyFill="1" applyBorder="1" applyAlignment="1">
      <alignment horizontal="left" vertical="center" wrapText="1"/>
    </xf>
    <xf numFmtId="0" fontId="9" fillId="4" borderId="4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 indent="1"/>
    </xf>
    <xf numFmtId="0" fontId="3" fillId="2" borderId="2" xfId="0" applyFont="1" applyFill="1" applyBorder="1" applyAlignment="1">
      <alignment horizontal="left" vertical="center" wrapText="1" indent="1"/>
    </xf>
    <xf numFmtId="0" fontId="3" fillId="2" borderId="4" xfId="0" applyFont="1" applyFill="1" applyBorder="1" applyAlignment="1">
      <alignment horizontal="left" vertical="center" wrapText="1" indent="1"/>
    </xf>
    <xf numFmtId="0" fontId="21" fillId="2" borderId="1" xfId="0" applyFont="1" applyFill="1" applyBorder="1" applyAlignment="1">
      <alignment horizontal="left" vertical="center" wrapText="1"/>
    </xf>
    <xf numFmtId="0" fontId="21" fillId="2" borderId="2" xfId="0" applyFont="1" applyFill="1" applyBorder="1" applyAlignment="1">
      <alignment horizontal="left" vertical="center" wrapText="1"/>
    </xf>
    <xf numFmtId="0" fontId="21" fillId="2" borderId="4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abSelected="1" topLeftCell="A7" workbookViewId="0">
      <selection activeCell="H28" sqref="H28"/>
    </sheetView>
  </sheetViews>
  <sheetFormatPr defaultRowHeight="15" x14ac:dyDescent="0.25"/>
  <cols>
    <col min="5" max="10" width="25.28515625" customWidth="1"/>
  </cols>
  <sheetData>
    <row r="1" spans="1:10" ht="42" customHeight="1" x14ac:dyDescent="0.25">
      <c r="A1" s="94" t="s">
        <v>110</v>
      </c>
      <c r="B1" s="94"/>
      <c r="C1" s="94"/>
      <c r="D1" s="94"/>
      <c r="E1" s="94"/>
      <c r="F1" s="94"/>
      <c r="G1" s="94"/>
      <c r="H1" s="94"/>
      <c r="I1" s="94"/>
      <c r="J1" s="94"/>
    </row>
    <row r="2" spans="1:10" ht="18" x14ac:dyDescent="0.2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5.75" x14ac:dyDescent="0.25">
      <c r="A3" s="94" t="s">
        <v>24</v>
      </c>
      <c r="B3" s="94"/>
      <c r="C3" s="94"/>
      <c r="D3" s="94"/>
      <c r="E3" s="94"/>
      <c r="F3" s="94"/>
      <c r="G3" s="94"/>
      <c r="H3" s="94"/>
      <c r="I3" s="95"/>
      <c r="J3" s="95"/>
    </row>
    <row r="4" spans="1:10" ht="18" x14ac:dyDescent="0.25">
      <c r="A4" s="4"/>
      <c r="B4" s="4"/>
      <c r="C4" s="4"/>
      <c r="D4" s="4"/>
      <c r="E4" s="4"/>
      <c r="F4" s="4"/>
      <c r="G4" s="4"/>
      <c r="H4" s="4"/>
      <c r="I4" s="5"/>
      <c r="J4" s="5"/>
    </row>
    <row r="5" spans="1:10" ht="15.75" x14ac:dyDescent="0.25">
      <c r="A5" s="94" t="s">
        <v>30</v>
      </c>
      <c r="B5" s="96"/>
      <c r="C5" s="96"/>
      <c r="D5" s="96"/>
      <c r="E5" s="96"/>
      <c r="F5" s="96"/>
      <c r="G5" s="96"/>
      <c r="H5" s="96"/>
      <c r="I5" s="96"/>
      <c r="J5" s="96"/>
    </row>
    <row r="6" spans="1:10" ht="18" x14ac:dyDescent="0.25">
      <c r="A6" s="1"/>
      <c r="B6" s="2"/>
      <c r="C6" s="2"/>
      <c r="D6" s="2"/>
      <c r="E6" s="6"/>
      <c r="F6" s="7"/>
      <c r="G6" s="7"/>
      <c r="H6" s="7"/>
      <c r="I6" s="7"/>
      <c r="J6" s="36" t="s">
        <v>43</v>
      </c>
    </row>
    <row r="7" spans="1:10" ht="25.5" x14ac:dyDescent="0.25">
      <c r="A7" s="29"/>
      <c r="B7" s="30"/>
      <c r="C7" s="30"/>
      <c r="D7" s="31"/>
      <c r="E7" s="32"/>
      <c r="F7" s="3" t="s">
        <v>44</v>
      </c>
      <c r="G7" s="3" t="s">
        <v>42</v>
      </c>
      <c r="H7" s="3" t="s">
        <v>52</v>
      </c>
      <c r="I7" s="3" t="s">
        <v>53</v>
      </c>
      <c r="J7" s="3" t="s">
        <v>54</v>
      </c>
    </row>
    <row r="8" spans="1:10" x14ac:dyDescent="0.25">
      <c r="A8" s="97" t="s">
        <v>0</v>
      </c>
      <c r="B8" s="98"/>
      <c r="C8" s="98"/>
      <c r="D8" s="98"/>
      <c r="E8" s="99"/>
      <c r="F8" s="33">
        <f>F9+F10</f>
        <v>715194</v>
      </c>
      <c r="G8" s="33">
        <f t="shared" ref="G8:J8" si="0">G9+G10</f>
        <v>807743</v>
      </c>
      <c r="H8" s="33">
        <f t="shared" si="0"/>
        <v>857000</v>
      </c>
      <c r="I8" s="33">
        <f t="shared" si="0"/>
        <v>857000</v>
      </c>
      <c r="J8" s="33">
        <f t="shared" si="0"/>
        <v>857000</v>
      </c>
    </row>
    <row r="9" spans="1:10" x14ac:dyDescent="0.25">
      <c r="A9" s="100" t="s">
        <v>46</v>
      </c>
      <c r="B9" s="101"/>
      <c r="C9" s="101"/>
      <c r="D9" s="101"/>
      <c r="E9" s="93"/>
      <c r="F9" s="34">
        <v>715194</v>
      </c>
      <c r="G9" s="34">
        <v>807743</v>
      </c>
      <c r="H9" s="34">
        <v>857000</v>
      </c>
      <c r="I9" s="34">
        <v>857000</v>
      </c>
      <c r="J9" s="34">
        <v>857000</v>
      </c>
    </row>
    <row r="10" spans="1:10" x14ac:dyDescent="0.25">
      <c r="A10" s="92" t="s">
        <v>47</v>
      </c>
      <c r="B10" s="93"/>
      <c r="C10" s="93"/>
      <c r="D10" s="93"/>
      <c r="E10" s="93"/>
      <c r="F10" s="34"/>
      <c r="G10" s="34"/>
      <c r="H10" s="34"/>
      <c r="I10" s="34"/>
      <c r="J10" s="34"/>
    </row>
    <row r="11" spans="1:10" x14ac:dyDescent="0.25">
      <c r="A11" s="37" t="s">
        <v>1</v>
      </c>
      <c r="B11" s="45"/>
      <c r="C11" s="45"/>
      <c r="D11" s="45"/>
      <c r="E11" s="45"/>
      <c r="F11" s="33">
        <f>F12+F13</f>
        <v>723111</v>
      </c>
      <c r="G11" s="33">
        <f t="shared" ref="G11:J11" si="1">G12+G13</f>
        <v>807743</v>
      </c>
      <c r="H11" s="33">
        <f t="shared" si="1"/>
        <v>857000</v>
      </c>
      <c r="I11" s="33">
        <f t="shared" si="1"/>
        <v>857000</v>
      </c>
      <c r="J11" s="33">
        <f t="shared" si="1"/>
        <v>857000</v>
      </c>
    </row>
    <row r="12" spans="1:10" x14ac:dyDescent="0.25">
      <c r="A12" s="102" t="s">
        <v>48</v>
      </c>
      <c r="B12" s="101"/>
      <c r="C12" s="101"/>
      <c r="D12" s="101"/>
      <c r="E12" s="101"/>
      <c r="F12" s="34">
        <v>679204</v>
      </c>
      <c r="G12" s="34">
        <v>790623</v>
      </c>
      <c r="H12" s="34">
        <v>837000</v>
      </c>
      <c r="I12" s="34">
        <v>837000</v>
      </c>
      <c r="J12" s="46">
        <v>837000</v>
      </c>
    </row>
    <row r="13" spans="1:10" x14ac:dyDescent="0.25">
      <c r="A13" s="92" t="s">
        <v>49</v>
      </c>
      <c r="B13" s="93"/>
      <c r="C13" s="93"/>
      <c r="D13" s="93"/>
      <c r="E13" s="93"/>
      <c r="F13" s="34">
        <v>43907</v>
      </c>
      <c r="G13" s="34">
        <v>17120</v>
      </c>
      <c r="H13" s="34">
        <v>20000</v>
      </c>
      <c r="I13" s="34">
        <v>20000</v>
      </c>
      <c r="J13" s="46">
        <v>20000</v>
      </c>
    </row>
    <row r="14" spans="1:10" x14ac:dyDescent="0.25">
      <c r="A14" s="103" t="s">
        <v>75</v>
      </c>
      <c r="B14" s="98"/>
      <c r="C14" s="98"/>
      <c r="D14" s="98"/>
      <c r="E14" s="98"/>
      <c r="F14" s="33">
        <f>F8-F11</f>
        <v>-7917</v>
      </c>
      <c r="G14" s="33">
        <f t="shared" ref="G14:J14" si="2">G8-G11</f>
        <v>0</v>
      </c>
      <c r="H14" s="33">
        <f t="shared" si="2"/>
        <v>0</v>
      </c>
      <c r="I14" s="33">
        <f t="shared" si="2"/>
        <v>0</v>
      </c>
      <c r="J14" s="33">
        <f t="shared" si="2"/>
        <v>0</v>
      </c>
    </row>
    <row r="15" spans="1:10" ht="18" x14ac:dyDescent="0.25">
      <c r="A15" s="4"/>
      <c r="B15" s="22"/>
      <c r="C15" s="22"/>
      <c r="D15" s="22"/>
      <c r="E15" s="22"/>
      <c r="F15" s="22"/>
      <c r="G15" s="22"/>
      <c r="H15" s="23"/>
      <c r="I15" s="23"/>
      <c r="J15" s="23"/>
    </row>
    <row r="16" spans="1:10" ht="15.75" x14ac:dyDescent="0.25">
      <c r="A16" s="94" t="s">
        <v>31</v>
      </c>
      <c r="B16" s="96"/>
      <c r="C16" s="96"/>
      <c r="D16" s="96"/>
      <c r="E16" s="96"/>
      <c r="F16" s="96"/>
      <c r="G16" s="96"/>
      <c r="H16" s="96"/>
      <c r="I16" s="96"/>
      <c r="J16" s="96"/>
    </row>
    <row r="17" spans="1:10" ht="18" x14ac:dyDescent="0.25">
      <c r="A17" s="4"/>
      <c r="B17" s="22"/>
      <c r="C17" s="22"/>
      <c r="D17" s="22"/>
      <c r="E17" s="22"/>
      <c r="F17" s="22"/>
      <c r="G17" s="22"/>
      <c r="H17" s="23"/>
      <c r="I17" s="23"/>
      <c r="J17" s="23"/>
    </row>
    <row r="18" spans="1:10" ht="25.5" x14ac:dyDescent="0.25">
      <c r="A18" s="29"/>
      <c r="B18" s="30"/>
      <c r="C18" s="30"/>
      <c r="D18" s="31"/>
      <c r="E18" s="32"/>
      <c r="F18" s="3" t="s">
        <v>44</v>
      </c>
      <c r="G18" s="3" t="s">
        <v>42</v>
      </c>
      <c r="H18" s="3" t="s">
        <v>52</v>
      </c>
      <c r="I18" s="3" t="s">
        <v>53</v>
      </c>
      <c r="J18" s="3" t="s">
        <v>54</v>
      </c>
    </row>
    <row r="19" spans="1:10" x14ac:dyDescent="0.25">
      <c r="A19" s="92" t="s">
        <v>50</v>
      </c>
      <c r="B19" s="93"/>
      <c r="C19" s="93"/>
      <c r="D19" s="93"/>
      <c r="E19" s="93"/>
      <c r="F19" s="34"/>
      <c r="G19" s="34"/>
      <c r="H19" s="34"/>
      <c r="I19" s="34"/>
      <c r="J19" s="46"/>
    </row>
    <row r="20" spans="1:10" x14ac:dyDescent="0.25">
      <c r="A20" s="92" t="s">
        <v>51</v>
      </c>
      <c r="B20" s="93"/>
      <c r="C20" s="93"/>
      <c r="D20" s="93"/>
      <c r="E20" s="93"/>
      <c r="F20" s="34"/>
      <c r="G20" s="34"/>
      <c r="H20" s="34"/>
      <c r="I20" s="34"/>
      <c r="J20" s="46"/>
    </row>
    <row r="21" spans="1:10" x14ac:dyDescent="0.25">
      <c r="A21" s="103" t="s">
        <v>2</v>
      </c>
      <c r="B21" s="98"/>
      <c r="C21" s="98"/>
      <c r="D21" s="98"/>
      <c r="E21" s="98"/>
      <c r="F21" s="33">
        <f>F19-F20</f>
        <v>0</v>
      </c>
      <c r="G21" s="33">
        <f t="shared" ref="G21:J21" si="3">G19-G20</f>
        <v>0</v>
      </c>
      <c r="H21" s="33">
        <f t="shared" si="3"/>
        <v>0</v>
      </c>
      <c r="I21" s="33">
        <f t="shared" si="3"/>
        <v>0</v>
      </c>
      <c r="J21" s="33">
        <f t="shared" si="3"/>
        <v>0</v>
      </c>
    </row>
    <row r="22" spans="1:10" x14ac:dyDescent="0.25">
      <c r="A22" s="103" t="s">
        <v>76</v>
      </c>
      <c r="B22" s="98"/>
      <c r="C22" s="98"/>
      <c r="D22" s="98"/>
      <c r="E22" s="98"/>
      <c r="F22" s="33">
        <f>F14+F21</f>
        <v>-7917</v>
      </c>
      <c r="G22" s="33">
        <f t="shared" ref="G22:J22" si="4">G14+G21</f>
        <v>0</v>
      </c>
      <c r="H22" s="33">
        <f t="shared" si="4"/>
        <v>0</v>
      </c>
      <c r="I22" s="33">
        <f t="shared" si="4"/>
        <v>0</v>
      </c>
      <c r="J22" s="33">
        <f t="shared" si="4"/>
        <v>0</v>
      </c>
    </row>
    <row r="23" spans="1:10" ht="18" x14ac:dyDescent="0.25">
      <c r="A23" s="21"/>
      <c r="B23" s="22"/>
      <c r="C23" s="22"/>
      <c r="D23" s="22"/>
      <c r="E23" s="22"/>
      <c r="F23" s="22"/>
      <c r="G23" s="22"/>
      <c r="H23" s="23"/>
      <c r="I23" s="23"/>
      <c r="J23" s="23"/>
    </row>
    <row r="24" spans="1:10" ht="15.75" x14ac:dyDescent="0.25">
      <c r="A24" s="94" t="s">
        <v>77</v>
      </c>
      <c r="B24" s="96"/>
      <c r="C24" s="96"/>
      <c r="D24" s="96"/>
      <c r="E24" s="96"/>
      <c r="F24" s="96"/>
      <c r="G24" s="96"/>
      <c r="H24" s="96"/>
      <c r="I24" s="96"/>
      <c r="J24" s="96"/>
    </row>
    <row r="25" spans="1:10" ht="15.75" x14ac:dyDescent="0.25">
      <c r="A25" s="43"/>
      <c r="B25" s="44"/>
      <c r="C25" s="44"/>
      <c r="D25" s="44"/>
      <c r="E25" s="44"/>
      <c r="F25" s="44"/>
      <c r="G25" s="44"/>
      <c r="H25" s="44"/>
      <c r="I25" s="44"/>
      <c r="J25" s="44"/>
    </row>
    <row r="26" spans="1:10" ht="25.5" x14ac:dyDescent="0.25">
      <c r="A26" s="29"/>
      <c r="B26" s="30"/>
      <c r="C26" s="30"/>
      <c r="D26" s="31"/>
      <c r="E26" s="32"/>
      <c r="F26" s="3" t="s">
        <v>44</v>
      </c>
      <c r="G26" s="3" t="s">
        <v>42</v>
      </c>
      <c r="H26" s="3" t="s">
        <v>52</v>
      </c>
      <c r="I26" s="3" t="s">
        <v>53</v>
      </c>
      <c r="J26" s="3" t="s">
        <v>54</v>
      </c>
    </row>
    <row r="27" spans="1:10" ht="15" customHeight="1" x14ac:dyDescent="0.25">
      <c r="A27" s="106" t="s">
        <v>78</v>
      </c>
      <c r="B27" s="107"/>
      <c r="C27" s="107"/>
      <c r="D27" s="107"/>
      <c r="E27" s="108"/>
      <c r="F27" s="47">
        <v>9582</v>
      </c>
      <c r="G27" s="47">
        <v>1665</v>
      </c>
      <c r="H27" s="47">
        <v>1000</v>
      </c>
      <c r="I27" s="47">
        <v>0</v>
      </c>
      <c r="J27" s="48">
        <v>0</v>
      </c>
    </row>
    <row r="28" spans="1:10" ht="15" customHeight="1" x14ac:dyDescent="0.25">
      <c r="A28" s="103" t="s">
        <v>79</v>
      </c>
      <c r="B28" s="98"/>
      <c r="C28" s="98"/>
      <c r="D28" s="98"/>
      <c r="E28" s="98"/>
      <c r="F28" s="49">
        <f>F22+F27</f>
        <v>1665</v>
      </c>
      <c r="G28" s="49">
        <f t="shared" ref="G28:J28" si="5">G22+G27</f>
        <v>1665</v>
      </c>
      <c r="H28" s="49">
        <f t="shared" si="5"/>
        <v>1000</v>
      </c>
      <c r="I28" s="49">
        <f t="shared" si="5"/>
        <v>0</v>
      </c>
      <c r="J28" s="50">
        <f t="shared" si="5"/>
        <v>0</v>
      </c>
    </row>
    <row r="29" spans="1:10" ht="45" customHeight="1" x14ac:dyDescent="0.25">
      <c r="A29" s="97" t="s">
        <v>80</v>
      </c>
      <c r="B29" s="109"/>
      <c r="C29" s="109"/>
      <c r="D29" s="109"/>
      <c r="E29" s="110"/>
      <c r="F29" s="49">
        <f>F14+F21+F27-F28</f>
        <v>0</v>
      </c>
      <c r="G29" s="49">
        <f t="shared" ref="G29:J29" si="6">G14+G21+G27-G28</f>
        <v>0</v>
      </c>
      <c r="H29" s="49">
        <f t="shared" si="6"/>
        <v>0</v>
      </c>
      <c r="I29" s="49">
        <f t="shared" si="6"/>
        <v>0</v>
      </c>
      <c r="J29" s="50">
        <f t="shared" si="6"/>
        <v>0</v>
      </c>
    </row>
    <row r="30" spans="1:10" ht="15.75" x14ac:dyDescent="0.25">
      <c r="A30" s="51"/>
      <c r="B30" s="52"/>
      <c r="C30" s="52"/>
      <c r="D30" s="52"/>
      <c r="E30" s="52"/>
      <c r="F30" s="52"/>
      <c r="G30" s="52"/>
      <c r="H30" s="52"/>
      <c r="I30" s="52"/>
      <c r="J30" s="52"/>
    </row>
    <row r="31" spans="1:10" ht="15.75" x14ac:dyDescent="0.25">
      <c r="A31" s="111" t="s">
        <v>74</v>
      </c>
      <c r="B31" s="111"/>
      <c r="C31" s="111"/>
      <c r="D31" s="111"/>
      <c r="E31" s="111"/>
      <c r="F31" s="111"/>
      <c r="G31" s="111"/>
      <c r="H31" s="111"/>
      <c r="I31" s="111"/>
      <c r="J31" s="111"/>
    </row>
    <row r="32" spans="1:10" ht="18" x14ac:dyDescent="0.25">
      <c r="A32" s="53"/>
      <c r="B32" s="54"/>
      <c r="C32" s="54"/>
      <c r="D32" s="54"/>
      <c r="E32" s="54"/>
      <c r="F32" s="54"/>
      <c r="G32" s="54"/>
      <c r="H32" s="55"/>
      <c r="I32" s="55"/>
      <c r="J32" s="55"/>
    </row>
    <row r="33" spans="1:10" ht="25.5" x14ac:dyDescent="0.25">
      <c r="A33" s="56"/>
      <c r="B33" s="57"/>
      <c r="C33" s="57"/>
      <c r="D33" s="58"/>
      <c r="E33" s="59"/>
      <c r="F33" s="60" t="s">
        <v>44</v>
      </c>
      <c r="G33" s="60" t="s">
        <v>42</v>
      </c>
      <c r="H33" s="60" t="s">
        <v>52</v>
      </c>
      <c r="I33" s="60" t="s">
        <v>53</v>
      </c>
      <c r="J33" s="60" t="s">
        <v>54</v>
      </c>
    </row>
    <row r="34" spans="1:10" x14ac:dyDescent="0.25">
      <c r="A34" s="106" t="s">
        <v>78</v>
      </c>
      <c r="B34" s="107"/>
      <c r="C34" s="107"/>
      <c r="D34" s="107"/>
      <c r="E34" s="108"/>
      <c r="F34" s="47">
        <v>0</v>
      </c>
      <c r="G34" s="47">
        <f>F37</f>
        <v>0</v>
      </c>
      <c r="H34" s="47">
        <f>G37</f>
        <v>0</v>
      </c>
      <c r="I34" s="47">
        <f>H37</f>
        <v>0</v>
      </c>
      <c r="J34" s="48">
        <f>I37</f>
        <v>0</v>
      </c>
    </row>
    <row r="35" spans="1:10" ht="28.5" customHeight="1" x14ac:dyDescent="0.25">
      <c r="A35" s="106" t="s">
        <v>81</v>
      </c>
      <c r="B35" s="107"/>
      <c r="C35" s="107"/>
      <c r="D35" s="107"/>
      <c r="E35" s="108"/>
      <c r="F35" s="47">
        <v>0</v>
      </c>
      <c r="G35" s="47">
        <v>0</v>
      </c>
      <c r="H35" s="47">
        <v>0</v>
      </c>
      <c r="I35" s="47">
        <v>0</v>
      </c>
      <c r="J35" s="48">
        <v>0</v>
      </c>
    </row>
    <row r="36" spans="1:10" x14ac:dyDescent="0.25">
      <c r="A36" s="106" t="s">
        <v>82</v>
      </c>
      <c r="B36" s="112"/>
      <c r="C36" s="112"/>
      <c r="D36" s="112"/>
      <c r="E36" s="113"/>
      <c r="F36" s="47">
        <v>0</v>
      </c>
      <c r="G36" s="47">
        <v>0</v>
      </c>
      <c r="H36" s="47">
        <v>0</v>
      </c>
      <c r="I36" s="47">
        <v>0</v>
      </c>
      <c r="J36" s="48">
        <v>0</v>
      </c>
    </row>
    <row r="37" spans="1:10" ht="15" customHeight="1" x14ac:dyDescent="0.25">
      <c r="A37" s="103" t="s">
        <v>79</v>
      </c>
      <c r="B37" s="98"/>
      <c r="C37" s="98"/>
      <c r="D37" s="98"/>
      <c r="E37" s="98"/>
      <c r="F37" s="35">
        <f>F34-F35+F36</f>
        <v>0</v>
      </c>
      <c r="G37" s="35">
        <f t="shared" ref="G37:J37" si="7">G34-G35+G36</f>
        <v>0</v>
      </c>
      <c r="H37" s="35">
        <f t="shared" si="7"/>
        <v>0</v>
      </c>
      <c r="I37" s="35">
        <f t="shared" si="7"/>
        <v>0</v>
      </c>
      <c r="J37" s="61">
        <f t="shared" si="7"/>
        <v>0</v>
      </c>
    </row>
    <row r="38" spans="1:10" ht="17.25" customHeight="1" x14ac:dyDescent="0.25"/>
    <row r="39" spans="1:10" x14ac:dyDescent="0.25">
      <c r="A39" s="104" t="s">
        <v>45</v>
      </c>
      <c r="B39" s="105"/>
      <c r="C39" s="105"/>
      <c r="D39" s="105"/>
      <c r="E39" s="105"/>
      <c r="F39" s="105"/>
      <c r="G39" s="105"/>
      <c r="H39" s="105"/>
      <c r="I39" s="105"/>
      <c r="J39" s="105"/>
    </row>
    <row r="40" spans="1:10" ht="9" customHeight="1" x14ac:dyDescent="0.25"/>
  </sheetData>
  <mergeCells count="24">
    <mergeCell ref="A39:J39"/>
    <mergeCell ref="A21:E21"/>
    <mergeCell ref="A22:E22"/>
    <mergeCell ref="A24:J24"/>
    <mergeCell ref="A27:E27"/>
    <mergeCell ref="A28:E28"/>
    <mergeCell ref="A29:E29"/>
    <mergeCell ref="A31:J31"/>
    <mergeCell ref="A34:E34"/>
    <mergeCell ref="A35:E35"/>
    <mergeCell ref="A36:E36"/>
    <mergeCell ref="A37:E37"/>
    <mergeCell ref="A20:E20"/>
    <mergeCell ref="A1:J1"/>
    <mergeCell ref="A3:J3"/>
    <mergeCell ref="A5:J5"/>
    <mergeCell ref="A8:E8"/>
    <mergeCell ref="A9:E9"/>
    <mergeCell ref="A10:E10"/>
    <mergeCell ref="A12:E12"/>
    <mergeCell ref="A13:E13"/>
    <mergeCell ref="A14:E14"/>
    <mergeCell ref="A16:J16"/>
    <mergeCell ref="A19:E19"/>
  </mergeCells>
  <pageMargins left="0.7" right="0.7" top="0.75" bottom="0.75" header="0.3" footer="0.3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"/>
  <sheetViews>
    <sheetView topLeftCell="A7" workbookViewId="0">
      <selection activeCell="H27" sqref="H27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8" width="25.28515625" customWidth="1"/>
  </cols>
  <sheetData>
    <row r="1" spans="1:8" ht="42" customHeight="1" x14ac:dyDescent="0.25">
      <c r="A1" s="94" t="s">
        <v>110</v>
      </c>
      <c r="B1" s="94"/>
      <c r="C1" s="94"/>
      <c r="D1" s="94"/>
      <c r="E1" s="94"/>
      <c r="F1" s="94"/>
      <c r="G1" s="94"/>
      <c r="H1" s="94"/>
    </row>
    <row r="2" spans="1:8" ht="18" customHeight="1" x14ac:dyDescent="0.25">
      <c r="A2" s="4"/>
      <c r="B2" s="4"/>
      <c r="C2" s="4"/>
      <c r="D2" s="4"/>
      <c r="E2" s="4"/>
      <c r="F2" s="4"/>
      <c r="G2" s="4"/>
      <c r="H2" s="4"/>
    </row>
    <row r="3" spans="1:8" ht="15.75" customHeight="1" x14ac:dyDescent="0.25">
      <c r="A3" s="94" t="s">
        <v>24</v>
      </c>
      <c r="B3" s="94"/>
      <c r="C3" s="94"/>
      <c r="D3" s="94"/>
      <c r="E3" s="94"/>
      <c r="F3" s="94"/>
      <c r="G3" s="94"/>
      <c r="H3" s="94"/>
    </row>
    <row r="4" spans="1:8" ht="18" x14ac:dyDescent="0.25">
      <c r="A4" s="4"/>
      <c r="B4" s="4"/>
      <c r="C4" s="4"/>
      <c r="D4" s="4"/>
      <c r="E4" s="4"/>
      <c r="F4" s="4"/>
      <c r="G4" s="5"/>
      <c r="H4" s="5"/>
    </row>
    <row r="5" spans="1:8" ht="18" customHeight="1" x14ac:dyDescent="0.25">
      <c r="A5" s="94" t="s">
        <v>4</v>
      </c>
      <c r="B5" s="94"/>
      <c r="C5" s="94"/>
      <c r="D5" s="94"/>
      <c r="E5" s="94"/>
      <c r="F5" s="94"/>
      <c r="G5" s="94"/>
      <c r="H5" s="94"/>
    </row>
    <row r="6" spans="1:8" ht="18" x14ac:dyDescent="0.25">
      <c r="A6" s="4"/>
      <c r="B6" s="4"/>
      <c r="C6" s="4"/>
      <c r="D6" s="4"/>
      <c r="E6" s="4"/>
      <c r="F6" s="4"/>
      <c r="G6" s="5"/>
      <c r="H6" s="5"/>
    </row>
    <row r="7" spans="1:8" ht="15.75" customHeight="1" x14ac:dyDescent="0.25">
      <c r="A7" s="94" t="s">
        <v>55</v>
      </c>
      <c r="B7" s="94"/>
      <c r="C7" s="94"/>
      <c r="D7" s="94"/>
      <c r="E7" s="94"/>
      <c r="F7" s="94"/>
      <c r="G7" s="94"/>
      <c r="H7" s="94"/>
    </row>
    <row r="8" spans="1:8" ht="18" x14ac:dyDescent="0.25">
      <c r="A8" s="4"/>
      <c r="B8" s="4"/>
      <c r="C8" s="4"/>
      <c r="D8" s="4"/>
      <c r="E8" s="4"/>
      <c r="F8" s="4"/>
      <c r="G8" s="5"/>
      <c r="H8" s="5"/>
    </row>
    <row r="9" spans="1:8" ht="25.5" x14ac:dyDescent="0.25">
      <c r="A9" s="20" t="s">
        <v>5</v>
      </c>
      <c r="B9" s="19" t="s">
        <v>6</v>
      </c>
      <c r="C9" s="19" t="s">
        <v>3</v>
      </c>
      <c r="D9" s="19" t="s">
        <v>41</v>
      </c>
      <c r="E9" s="20" t="s">
        <v>42</v>
      </c>
      <c r="F9" s="20" t="s">
        <v>39</v>
      </c>
      <c r="G9" s="20" t="s">
        <v>32</v>
      </c>
      <c r="H9" s="20" t="s">
        <v>40</v>
      </c>
    </row>
    <row r="10" spans="1:8" x14ac:dyDescent="0.25">
      <c r="A10" s="39"/>
      <c r="B10" s="40"/>
      <c r="C10" s="38" t="s">
        <v>0</v>
      </c>
      <c r="D10" s="82">
        <f>D11</f>
        <v>715194</v>
      </c>
      <c r="E10" s="62">
        <f>E11</f>
        <v>807743</v>
      </c>
      <c r="F10" s="82">
        <f t="shared" ref="F10:H10" si="0">F11</f>
        <v>857000</v>
      </c>
      <c r="G10" s="82">
        <f t="shared" si="0"/>
        <v>857000</v>
      </c>
      <c r="H10" s="82">
        <f t="shared" si="0"/>
        <v>857000</v>
      </c>
    </row>
    <row r="11" spans="1:8" ht="15.75" customHeight="1" x14ac:dyDescent="0.25">
      <c r="A11" s="11">
        <v>6</v>
      </c>
      <c r="B11" s="11"/>
      <c r="C11" s="11" t="s">
        <v>7</v>
      </c>
      <c r="D11" s="70">
        <f>SUM(D12:D17)</f>
        <v>715194</v>
      </c>
      <c r="E11" s="9">
        <f>SUM(E12:E17)</f>
        <v>807743</v>
      </c>
      <c r="F11" s="70">
        <f t="shared" ref="F11:H11" si="1">SUM(F12:F17)</f>
        <v>857000</v>
      </c>
      <c r="G11" s="70">
        <f t="shared" si="1"/>
        <v>857000</v>
      </c>
      <c r="H11" s="70">
        <f t="shared" si="1"/>
        <v>857000</v>
      </c>
    </row>
    <row r="12" spans="1:8" ht="38.25" x14ac:dyDescent="0.25">
      <c r="A12" s="11"/>
      <c r="B12" s="15">
        <v>63</v>
      </c>
      <c r="C12" s="15" t="s">
        <v>34</v>
      </c>
      <c r="D12" s="8">
        <v>619578</v>
      </c>
      <c r="E12" s="9">
        <v>669597</v>
      </c>
      <c r="F12" s="9">
        <v>700000</v>
      </c>
      <c r="G12" s="9">
        <v>700000</v>
      </c>
      <c r="H12" s="9">
        <v>700000</v>
      </c>
    </row>
    <row r="13" spans="1:8" ht="38.25" x14ac:dyDescent="0.25">
      <c r="A13" s="12"/>
      <c r="B13" s="73">
        <v>65</v>
      </c>
      <c r="C13" s="17" t="s">
        <v>84</v>
      </c>
      <c r="D13" s="8">
        <v>12397</v>
      </c>
      <c r="E13" s="9">
        <v>11945</v>
      </c>
      <c r="F13" s="9">
        <v>1000</v>
      </c>
      <c r="G13" s="9">
        <v>1000</v>
      </c>
      <c r="H13" s="9">
        <v>1000</v>
      </c>
    </row>
    <row r="14" spans="1:8" ht="25.5" x14ac:dyDescent="0.25">
      <c r="A14" s="12"/>
      <c r="B14" s="73">
        <v>66</v>
      </c>
      <c r="C14" s="17" t="s">
        <v>85</v>
      </c>
      <c r="D14" s="8">
        <v>5031</v>
      </c>
      <c r="E14" s="9">
        <v>3849</v>
      </c>
      <c r="F14" s="9">
        <v>6000</v>
      </c>
      <c r="G14" s="9">
        <v>6000</v>
      </c>
      <c r="H14" s="9">
        <v>6000</v>
      </c>
    </row>
    <row r="15" spans="1:8" ht="38.25" x14ac:dyDescent="0.25">
      <c r="A15" s="12"/>
      <c r="B15" s="12">
        <v>67</v>
      </c>
      <c r="C15" s="15" t="s">
        <v>36</v>
      </c>
      <c r="D15" s="8">
        <v>78188</v>
      </c>
      <c r="E15" s="9">
        <v>122352</v>
      </c>
      <c r="F15" s="9">
        <v>150000</v>
      </c>
      <c r="G15" s="9">
        <v>150000</v>
      </c>
      <c r="H15" s="9">
        <v>150000</v>
      </c>
    </row>
    <row r="16" spans="1:8" ht="25.5" x14ac:dyDescent="0.25">
      <c r="A16" s="14">
        <v>7</v>
      </c>
      <c r="B16" s="14"/>
      <c r="C16" s="24" t="s">
        <v>8</v>
      </c>
      <c r="D16" s="8"/>
      <c r="E16" s="9"/>
      <c r="F16" s="9"/>
      <c r="G16" s="9"/>
      <c r="H16" s="9"/>
    </row>
    <row r="17" spans="1:8" ht="38.25" x14ac:dyDescent="0.25">
      <c r="A17" s="15"/>
      <c r="B17" s="15">
        <v>72</v>
      </c>
      <c r="C17" s="25" t="s">
        <v>33</v>
      </c>
      <c r="D17" s="8"/>
      <c r="E17" s="9"/>
      <c r="F17" s="9"/>
      <c r="G17" s="9"/>
      <c r="H17" s="10"/>
    </row>
    <row r="20" spans="1:8" ht="15.75" x14ac:dyDescent="0.25">
      <c r="A20" s="94" t="s">
        <v>56</v>
      </c>
      <c r="B20" s="114"/>
      <c r="C20" s="114"/>
      <c r="D20" s="114"/>
      <c r="E20" s="114"/>
      <c r="F20" s="114"/>
      <c r="G20" s="114"/>
      <c r="H20" s="114"/>
    </row>
    <row r="21" spans="1:8" ht="18" x14ac:dyDescent="0.25">
      <c r="A21" s="4"/>
      <c r="B21" s="4"/>
      <c r="C21" s="4"/>
      <c r="D21" s="4"/>
      <c r="E21" s="4"/>
      <c r="F21" s="4"/>
      <c r="G21" s="5"/>
      <c r="H21" s="5"/>
    </row>
    <row r="22" spans="1:8" ht="25.5" x14ac:dyDescent="0.25">
      <c r="A22" s="20" t="s">
        <v>5</v>
      </c>
      <c r="B22" s="19" t="s">
        <v>6</v>
      </c>
      <c r="C22" s="19" t="s">
        <v>9</v>
      </c>
      <c r="D22" s="19" t="s">
        <v>41</v>
      </c>
      <c r="E22" s="20" t="s">
        <v>42</v>
      </c>
      <c r="F22" s="20" t="s">
        <v>39</v>
      </c>
      <c r="G22" s="20" t="s">
        <v>32</v>
      </c>
      <c r="H22" s="20" t="s">
        <v>40</v>
      </c>
    </row>
    <row r="23" spans="1:8" x14ac:dyDescent="0.25">
      <c r="A23" s="39"/>
      <c r="B23" s="40"/>
      <c r="C23" s="38" t="s">
        <v>1</v>
      </c>
      <c r="D23" s="82">
        <f>D24+D29</f>
        <v>723111</v>
      </c>
      <c r="E23" s="82">
        <f>E24+E29</f>
        <v>807743</v>
      </c>
      <c r="F23" s="82">
        <f t="shared" ref="F23:H23" si="2">F24+F29</f>
        <v>857000</v>
      </c>
      <c r="G23" s="82">
        <f t="shared" si="2"/>
        <v>857000</v>
      </c>
      <c r="H23" s="82">
        <f t="shared" si="2"/>
        <v>857000</v>
      </c>
    </row>
    <row r="24" spans="1:8" ht="15.75" customHeight="1" x14ac:dyDescent="0.25">
      <c r="A24" s="11">
        <v>3</v>
      </c>
      <c r="B24" s="11"/>
      <c r="C24" s="11" t="s">
        <v>10</v>
      </c>
      <c r="D24" s="65">
        <f>D25+D26+D27+D28</f>
        <v>679204</v>
      </c>
      <c r="E24" s="65">
        <f>E25+E26+E27+E28</f>
        <v>790623</v>
      </c>
      <c r="F24" s="65">
        <f t="shared" ref="F24:H24" si="3">F25+F26+F27+F28</f>
        <v>837000</v>
      </c>
      <c r="G24" s="65">
        <f t="shared" si="3"/>
        <v>837000</v>
      </c>
      <c r="H24" s="65">
        <f t="shared" si="3"/>
        <v>837000</v>
      </c>
    </row>
    <row r="25" spans="1:8" ht="15.75" customHeight="1" x14ac:dyDescent="0.25">
      <c r="A25" s="11"/>
      <c r="B25" s="15">
        <v>31</v>
      </c>
      <c r="C25" s="15" t="s">
        <v>11</v>
      </c>
      <c r="D25" s="8">
        <v>551014</v>
      </c>
      <c r="E25" s="9">
        <v>621064</v>
      </c>
      <c r="F25" s="9">
        <v>651500</v>
      </c>
      <c r="G25" s="9">
        <v>651500</v>
      </c>
      <c r="H25" s="9">
        <v>651500</v>
      </c>
    </row>
    <row r="26" spans="1:8" x14ac:dyDescent="0.25">
      <c r="A26" s="12"/>
      <c r="B26" s="12">
        <v>32</v>
      </c>
      <c r="C26" s="12" t="s">
        <v>27</v>
      </c>
      <c r="D26" s="8">
        <v>126452</v>
      </c>
      <c r="E26" s="9">
        <v>135639</v>
      </c>
      <c r="F26" s="9">
        <v>185000</v>
      </c>
      <c r="G26" s="9">
        <v>185000</v>
      </c>
      <c r="H26" s="9">
        <v>185000</v>
      </c>
    </row>
    <row r="27" spans="1:8" s="68" customFormat="1" x14ac:dyDescent="0.25">
      <c r="A27" s="73"/>
      <c r="B27" s="73">
        <v>34</v>
      </c>
      <c r="C27" s="73" t="s">
        <v>92</v>
      </c>
      <c r="D27" s="69">
        <v>1738</v>
      </c>
      <c r="E27" s="70">
        <v>650</v>
      </c>
      <c r="F27" s="70">
        <v>500</v>
      </c>
      <c r="G27" s="70">
        <v>500</v>
      </c>
      <c r="H27" s="70">
        <v>500</v>
      </c>
    </row>
    <row r="28" spans="1:8" ht="25.5" x14ac:dyDescent="0.25">
      <c r="A28" s="12"/>
      <c r="B28" s="73">
        <v>36</v>
      </c>
      <c r="C28" s="77" t="s">
        <v>91</v>
      </c>
      <c r="D28" s="8"/>
      <c r="E28" s="9">
        <v>33270</v>
      </c>
      <c r="F28" s="9"/>
      <c r="G28" s="9"/>
      <c r="H28" s="9"/>
    </row>
    <row r="29" spans="1:8" ht="25.5" x14ac:dyDescent="0.25">
      <c r="A29" s="14">
        <v>4</v>
      </c>
      <c r="B29" s="14"/>
      <c r="C29" s="24" t="s">
        <v>12</v>
      </c>
      <c r="D29" s="65">
        <f>D31</f>
        <v>43907</v>
      </c>
      <c r="E29" s="65">
        <f>E31</f>
        <v>17120</v>
      </c>
      <c r="F29" s="65">
        <f t="shared" ref="F29:H29" si="4">F31</f>
        <v>20000</v>
      </c>
      <c r="G29" s="65">
        <f t="shared" si="4"/>
        <v>20000</v>
      </c>
      <c r="H29" s="65">
        <f t="shared" si="4"/>
        <v>20000</v>
      </c>
    </row>
    <row r="30" spans="1:8" s="68" customFormat="1" ht="38.25" x14ac:dyDescent="0.25">
      <c r="A30" s="75"/>
      <c r="B30" s="76">
        <v>41</v>
      </c>
      <c r="C30" s="78" t="s">
        <v>13</v>
      </c>
      <c r="D30" s="69"/>
      <c r="E30" s="70"/>
      <c r="F30" s="70"/>
      <c r="G30" s="70"/>
      <c r="H30" s="70"/>
    </row>
    <row r="31" spans="1:8" ht="38.25" x14ac:dyDescent="0.25">
      <c r="A31" s="15"/>
      <c r="B31" s="15">
        <v>42</v>
      </c>
      <c r="C31" s="25" t="s">
        <v>37</v>
      </c>
      <c r="D31" s="8">
        <v>43907</v>
      </c>
      <c r="E31" s="9">
        <v>17120</v>
      </c>
      <c r="F31" s="9">
        <v>20000</v>
      </c>
      <c r="G31" s="9">
        <v>20000</v>
      </c>
      <c r="H31" s="10">
        <v>20000</v>
      </c>
    </row>
  </sheetData>
  <mergeCells count="5">
    <mergeCell ref="A20:H20"/>
    <mergeCell ref="A1:H1"/>
    <mergeCell ref="A3:H3"/>
    <mergeCell ref="A5:H5"/>
    <mergeCell ref="A7:H7"/>
  </mergeCells>
  <pageMargins left="0.7" right="0.7" top="0.75" bottom="0.75" header="0.3" footer="0.3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topLeftCell="A20" workbookViewId="0">
      <selection activeCell="F30" sqref="F30"/>
    </sheetView>
  </sheetViews>
  <sheetFormatPr defaultRowHeight="15" x14ac:dyDescent="0.25"/>
  <cols>
    <col min="1" max="6" width="25.28515625" customWidth="1"/>
  </cols>
  <sheetData>
    <row r="1" spans="1:6" ht="42" customHeight="1" x14ac:dyDescent="0.25">
      <c r="A1" s="94" t="s">
        <v>111</v>
      </c>
      <c r="B1" s="94"/>
      <c r="C1" s="94"/>
      <c r="D1" s="94"/>
      <c r="E1" s="94"/>
      <c r="F1" s="94"/>
    </row>
    <row r="2" spans="1:6" ht="18" customHeight="1" x14ac:dyDescent="0.25">
      <c r="A2" s="4"/>
      <c r="B2" s="4"/>
      <c r="C2" s="4"/>
      <c r="D2" s="4"/>
      <c r="E2" s="4"/>
      <c r="F2" s="4"/>
    </row>
    <row r="3" spans="1:6" ht="15.75" customHeight="1" x14ac:dyDescent="0.25">
      <c r="A3" s="94" t="s">
        <v>24</v>
      </c>
      <c r="B3" s="94"/>
      <c r="C3" s="94"/>
      <c r="D3" s="94"/>
      <c r="E3" s="94"/>
      <c r="F3" s="94"/>
    </row>
    <row r="4" spans="1:6" ht="18" x14ac:dyDescent="0.25">
      <c r="B4" s="4"/>
      <c r="C4" s="4"/>
      <c r="D4" s="4"/>
      <c r="E4" s="5"/>
      <c r="F4" s="5"/>
    </row>
    <row r="5" spans="1:6" ht="18" customHeight="1" x14ac:dyDescent="0.25">
      <c r="A5" s="94" t="s">
        <v>4</v>
      </c>
      <c r="B5" s="94"/>
      <c r="C5" s="94"/>
      <c r="D5" s="94"/>
      <c r="E5" s="94"/>
      <c r="F5" s="94"/>
    </row>
    <row r="6" spans="1:6" ht="18" x14ac:dyDescent="0.25">
      <c r="A6" s="4"/>
      <c r="B6" s="4"/>
      <c r="C6" s="4"/>
      <c r="D6" s="4"/>
      <c r="E6" s="5"/>
      <c r="F6" s="5"/>
    </row>
    <row r="7" spans="1:6" ht="15.75" customHeight="1" x14ac:dyDescent="0.25">
      <c r="A7" s="94" t="s">
        <v>57</v>
      </c>
      <c r="B7" s="94"/>
      <c r="C7" s="94"/>
      <c r="D7" s="94"/>
      <c r="E7" s="94"/>
      <c r="F7" s="94"/>
    </row>
    <row r="8" spans="1:6" ht="18" x14ac:dyDescent="0.25">
      <c r="A8" s="4"/>
      <c r="B8" s="4"/>
      <c r="C8" s="4"/>
      <c r="D8" s="4"/>
      <c r="E8" s="5"/>
      <c r="F8" s="5"/>
    </row>
    <row r="9" spans="1:6" ht="25.5" x14ac:dyDescent="0.25">
      <c r="A9" s="20" t="s">
        <v>59</v>
      </c>
      <c r="B9" s="19" t="s">
        <v>41</v>
      </c>
      <c r="C9" s="20" t="s">
        <v>42</v>
      </c>
      <c r="D9" s="20" t="s">
        <v>39</v>
      </c>
      <c r="E9" s="20" t="s">
        <v>32</v>
      </c>
      <c r="F9" s="20" t="s">
        <v>40</v>
      </c>
    </row>
    <row r="10" spans="1:6" x14ac:dyDescent="0.25">
      <c r="A10" s="41" t="s">
        <v>0</v>
      </c>
      <c r="B10" s="82">
        <f>B11+B13+B15+B17+B20</f>
        <v>715194</v>
      </c>
      <c r="C10" s="62">
        <f>C11+C13+C15+C17+C20</f>
        <v>807743</v>
      </c>
      <c r="D10" s="82">
        <f t="shared" ref="D10:F10" si="0">D11+D13+D15+D17+D20</f>
        <v>857000</v>
      </c>
      <c r="E10" s="82">
        <f t="shared" si="0"/>
        <v>857000</v>
      </c>
      <c r="F10" s="82">
        <f t="shared" si="0"/>
        <v>857000</v>
      </c>
    </row>
    <row r="11" spans="1:6" x14ac:dyDescent="0.25">
      <c r="A11" s="24" t="s">
        <v>64</v>
      </c>
      <c r="B11" s="82">
        <f>B12</f>
        <v>78188</v>
      </c>
      <c r="C11" s="62">
        <f>C12</f>
        <v>122352</v>
      </c>
      <c r="D11" s="82">
        <f t="shared" ref="D11:F11" si="1">D12</f>
        <v>150000</v>
      </c>
      <c r="E11" s="82">
        <f t="shared" si="1"/>
        <v>150000</v>
      </c>
      <c r="F11" s="82">
        <f t="shared" si="1"/>
        <v>150000</v>
      </c>
    </row>
    <row r="12" spans="1:6" x14ac:dyDescent="0.25">
      <c r="A12" s="13" t="s">
        <v>65</v>
      </c>
      <c r="B12" s="9">
        <v>78188</v>
      </c>
      <c r="C12" s="9">
        <v>122352</v>
      </c>
      <c r="D12" s="9">
        <v>150000</v>
      </c>
      <c r="E12" s="9">
        <v>150000</v>
      </c>
      <c r="F12" s="9">
        <v>150000</v>
      </c>
    </row>
    <row r="13" spans="1:6" x14ac:dyDescent="0.25">
      <c r="A13" s="26" t="s">
        <v>66</v>
      </c>
      <c r="B13" s="64">
        <f>B14</f>
        <v>3963</v>
      </c>
      <c r="C13" s="64">
        <f>C14</f>
        <v>2920</v>
      </c>
      <c r="D13" s="64">
        <f t="shared" ref="D13:F13" si="2">D14</f>
        <v>5000</v>
      </c>
      <c r="E13" s="64">
        <f t="shared" si="2"/>
        <v>5000</v>
      </c>
      <c r="F13" s="64">
        <f t="shared" si="2"/>
        <v>5000</v>
      </c>
    </row>
    <row r="14" spans="1:6" x14ac:dyDescent="0.25">
      <c r="A14" s="12" t="s">
        <v>88</v>
      </c>
      <c r="B14" s="8">
        <v>3963</v>
      </c>
      <c r="C14" s="9">
        <v>2920</v>
      </c>
      <c r="D14" s="9">
        <v>5000</v>
      </c>
      <c r="E14" s="9">
        <v>5000</v>
      </c>
      <c r="F14" s="9">
        <v>5000</v>
      </c>
    </row>
    <row r="15" spans="1:6" ht="25.5" x14ac:dyDescent="0.25">
      <c r="A15" s="11" t="s">
        <v>62</v>
      </c>
      <c r="B15" s="64">
        <f>B16</f>
        <v>12397</v>
      </c>
      <c r="C15" s="64">
        <f>C16</f>
        <v>11945</v>
      </c>
      <c r="D15" s="64">
        <f t="shared" ref="D15:F15" si="3">D16</f>
        <v>1000</v>
      </c>
      <c r="E15" s="64">
        <f t="shared" si="3"/>
        <v>1000</v>
      </c>
      <c r="F15" s="64">
        <f t="shared" si="3"/>
        <v>1000</v>
      </c>
    </row>
    <row r="16" spans="1:6" ht="25.5" x14ac:dyDescent="0.25">
      <c r="A16" s="17" t="s">
        <v>63</v>
      </c>
      <c r="B16" s="8">
        <v>12397</v>
      </c>
      <c r="C16" s="9">
        <v>11945</v>
      </c>
      <c r="D16" s="9">
        <v>1000</v>
      </c>
      <c r="E16" s="9">
        <v>1000</v>
      </c>
      <c r="F16" s="9">
        <v>1000</v>
      </c>
    </row>
    <row r="17" spans="1:6" x14ac:dyDescent="0.25">
      <c r="A17" s="41" t="s">
        <v>60</v>
      </c>
      <c r="B17" s="64">
        <f>B18+B19</f>
        <v>619578</v>
      </c>
      <c r="C17" s="64">
        <f>C18+C19</f>
        <v>669597</v>
      </c>
      <c r="D17" s="64">
        <f t="shared" ref="D17:F17" si="4">D18+D19</f>
        <v>700000</v>
      </c>
      <c r="E17" s="64">
        <f t="shared" si="4"/>
        <v>700000</v>
      </c>
      <c r="F17" s="64">
        <f t="shared" si="4"/>
        <v>700000</v>
      </c>
    </row>
    <row r="18" spans="1:6" x14ac:dyDescent="0.25">
      <c r="A18" s="13" t="s">
        <v>61</v>
      </c>
      <c r="B18" s="8">
        <v>584370</v>
      </c>
      <c r="C18" s="9">
        <v>636327</v>
      </c>
      <c r="D18" s="9">
        <v>685000</v>
      </c>
      <c r="E18" s="9">
        <v>685000</v>
      </c>
      <c r="F18" s="10">
        <v>685000</v>
      </c>
    </row>
    <row r="19" spans="1:6" x14ac:dyDescent="0.25">
      <c r="A19" s="13" t="s">
        <v>83</v>
      </c>
      <c r="B19" s="8">
        <v>35208</v>
      </c>
      <c r="C19" s="9">
        <v>33270</v>
      </c>
      <c r="D19" s="9">
        <v>15000</v>
      </c>
      <c r="E19" s="9">
        <v>15000</v>
      </c>
      <c r="F19" s="10">
        <v>15000</v>
      </c>
    </row>
    <row r="20" spans="1:6" x14ac:dyDescent="0.25">
      <c r="A20" s="63" t="s">
        <v>86</v>
      </c>
      <c r="B20" s="64">
        <f>B21</f>
        <v>1068</v>
      </c>
      <c r="C20" s="64">
        <f>C21</f>
        <v>929</v>
      </c>
      <c r="D20" s="64">
        <f t="shared" ref="D20:F20" si="5">D21</f>
        <v>1000</v>
      </c>
      <c r="E20" s="64">
        <f t="shared" si="5"/>
        <v>1000</v>
      </c>
      <c r="F20" s="64">
        <f t="shared" si="5"/>
        <v>1000</v>
      </c>
    </row>
    <row r="21" spans="1:6" x14ac:dyDescent="0.25">
      <c r="A21" s="13" t="s">
        <v>87</v>
      </c>
      <c r="B21" s="8">
        <v>1068</v>
      </c>
      <c r="C21" s="9">
        <v>929</v>
      </c>
      <c r="D21" s="9">
        <v>1000</v>
      </c>
      <c r="E21" s="9">
        <v>1000</v>
      </c>
      <c r="F21" s="10">
        <v>1000</v>
      </c>
    </row>
    <row r="24" spans="1:6" ht="15.75" customHeight="1" x14ac:dyDescent="0.25">
      <c r="A24" s="94" t="s">
        <v>58</v>
      </c>
      <c r="B24" s="94"/>
      <c r="C24" s="94"/>
      <c r="D24" s="94"/>
      <c r="E24" s="94"/>
      <c r="F24" s="94"/>
    </row>
    <row r="25" spans="1:6" ht="18" x14ac:dyDescent="0.25">
      <c r="A25" s="4"/>
      <c r="B25" s="4"/>
      <c r="C25" s="4"/>
      <c r="D25" s="4"/>
      <c r="E25" s="5"/>
      <c r="F25" s="5"/>
    </row>
    <row r="26" spans="1:6" ht="25.5" x14ac:dyDescent="0.25">
      <c r="A26" s="20" t="s">
        <v>59</v>
      </c>
      <c r="B26" s="19" t="s">
        <v>41</v>
      </c>
      <c r="C26" s="20" t="s">
        <v>42</v>
      </c>
      <c r="D26" s="20" t="s">
        <v>39</v>
      </c>
      <c r="E26" s="20" t="s">
        <v>32</v>
      </c>
      <c r="F26" s="20" t="s">
        <v>40</v>
      </c>
    </row>
    <row r="27" spans="1:6" x14ac:dyDescent="0.25">
      <c r="A27" s="41" t="s">
        <v>1</v>
      </c>
      <c r="B27" s="82">
        <f>B28+B31+B33+B35+B38</f>
        <v>723111</v>
      </c>
      <c r="C27" s="82">
        <f>C28+C31+C33+C35+C38</f>
        <v>807743</v>
      </c>
      <c r="D27" s="82">
        <f t="shared" ref="D27:F27" si="6">D28+D31+D33+D35+D38</f>
        <v>857000</v>
      </c>
      <c r="E27" s="82">
        <f t="shared" si="6"/>
        <v>857000</v>
      </c>
      <c r="F27" s="82">
        <f t="shared" si="6"/>
        <v>857000</v>
      </c>
    </row>
    <row r="28" spans="1:6" ht="15.75" customHeight="1" x14ac:dyDescent="0.25">
      <c r="A28" s="24" t="s">
        <v>64</v>
      </c>
      <c r="B28" s="65">
        <f>B29</f>
        <v>86105</v>
      </c>
      <c r="C28" s="65">
        <f>C29</f>
        <v>122352</v>
      </c>
      <c r="D28" s="65">
        <f t="shared" ref="D28:F28" si="7">D29</f>
        <v>150000</v>
      </c>
      <c r="E28" s="65">
        <f t="shared" si="7"/>
        <v>150000</v>
      </c>
      <c r="F28" s="65">
        <f t="shared" si="7"/>
        <v>150000</v>
      </c>
    </row>
    <row r="29" spans="1:6" x14ac:dyDescent="0.25">
      <c r="A29" s="13" t="s">
        <v>65</v>
      </c>
      <c r="B29" s="8">
        <v>86105</v>
      </c>
      <c r="C29" s="9">
        <v>122352</v>
      </c>
      <c r="D29" s="9">
        <v>150000</v>
      </c>
      <c r="E29" s="9">
        <v>150000</v>
      </c>
      <c r="F29" s="9">
        <v>150000</v>
      </c>
    </row>
    <row r="30" spans="1:6" x14ac:dyDescent="0.25">
      <c r="A30" s="67" t="s">
        <v>35</v>
      </c>
      <c r="B30" s="8"/>
      <c r="C30" s="9"/>
      <c r="D30" s="9"/>
      <c r="E30" s="9"/>
      <c r="F30" s="9"/>
    </row>
    <row r="31" spans="1:6" x14ac:dyDescent="0.25">
      <c r="A31" s="24" t="s">
        <v>66</v>
      </c>
      <c r="B31" s="65">
        <f>B32</f>
        <v>3963</v>
      </c>
      <c r="C31" s="65">
        <f>C32</f>
        <v>2920</v>
      </c>
      <c r="D31" s="65">
        <f t="shared" ref="D31:F31" si="8">D32</f>
        <v>5000</v>
      </c>
      <c r="E31" s="65">
        <f t="shared" si="8"/>
        <v>5000</v>
      </c>
      <c r="F31" s="65">
        <f t="shared" si="8"/>
        <v>5000</v>
      </c>
    </row>
    <row r="32" spans="1:6" s="68" customFormat="1" x14ac:dyDescent="0.25">
      <c r="A32" s="74" t="s">
        <v>67</v>
      </c>
      <c r="B32" s="69">
        <v>3963</v>
      </c>
      <c r="C32" s="70">
        <v>2920</v>
      </c>
      <c r="D32" s="70">
        <v>5000</v>
      </c>
      <c r="E32" s="70">
        <v>5000</v>
      </c>
      <c r="F32" s="70">
        <v>5000</v>
      </c>
    </row>
    <row r="33" spans="1:6" s="68" customFormat="1" ht="25.5" x14ac:dyDescent="0.25">
      <c r="A33" s="72" t="s">
        <v>62</v>
      </c>
      <c r="B33" s="65">
        <f>B34</f>
        <v>12397</v>
      </c>
      <c r="C33" s="65">
        <f>C34</f>
        <v>11945</v>
      </c>
      <c r="D33" s="65">
        <f t="shared" ref="D33:F33" si="9">D34</f>
        <v>1000</v>
      </c>
      <c r="E33" s="65">
        <f t="shared" si="9"/>
        <v>1000</v>
      </c>
      <c r="F33" s="65">
        <f t="shared" si="9"/>
        <v>1000</v>
      </c>
    </row>
    <row r="34" spans="1:6" s="68" customFormat="1" ht="25.5" x14ac:dyDescent="0.25">
      <c r="A34" s="77" t="s">
        <v>63</v>
      </c>
      <c r="B34" s="69">
        <v>12397</v>
      </c>
      <c r="C34" s="70">
        <v>11945</v>
      </c>
      <c r="D34" s="70">
        <v>1000</v>
      </c>
      <c r="E34" s="70">
        <v>1000</v>
      </c>
      <c r="F34" s="70">
        <v>1000</v>
      </c>
    </row>
    <row r="35" spans="1:6" s="68" customFormat="1" x14ac:dyDescent="0.25">
      <c r="A35" s="81" t="s">
        <v>60</v>
      </c>
      <c r="B35" s="65">
        <f>B36+B37</f>
        <v>619578</v>
      </c>
      <c r="C35" s="65">
        <f>C36+C37</f>
        <v>669597</v>
      </c>
      <c r="D35" s="65">
        <f t="shared" ref="D35:F35" si="10">D36+D37</f>
        <v>700000</v>
      </c>
      <c r="E35" s="65">
        <f t="shared" si="10"/>
        <v>700000</v>
      </c>
      <c r="F35" s="65">
        <f t="shared" si="10"/>
        <v>700000</v>
      </c>
    </row>
    <row r="36" spans="1:6" s="68" customFormat="1" x14ac:dyDescent="0.25">
      <c r="A36" s="74" t="s">
        <v>61</v>
      </c>
      <c r="B36" s="69">
        <v>584370</v>
      </c>
      <c r="C36" s="70">
        <v>636327</v>
      </c>
      <c r="D36" s="70">
        <v>685000</v>
      </c>
      <c r="E36" s="70">
        <v>685000</v>
      </c>
      <c r="F36" s="70">
        <v>685000</v>
      </c>
    </row>
    <row r="37" spans="1:6" s="68" customFormat="1" x14ac:dyDescent="0.25">
      <c r="A37" s="74" t="s">
        <v>83</v>
      </c>
      <c r="B37" s="69">
        <v>35208</v>
      </c>
      <c r="C37" s="70">
        <v>33270</v>
      </c>
      <c r="D37" s="70">
        <v>15000</v>
      </c>
      <c r="E37" s="70">
        <v>15000</v>
      </c>
      <c r="F37" s="70">
        <v>15000</v>
      </c>
    </row>
    <row r="38" spans="1:6" s="68" customFormat="1" x14ac:dyDescent="0.25">
      <c r="A38" s="63" t="s">
        <v>86</v>
      </c>
      <c r="B38" s="65">
        <f>B39</f>
        <v>1068</v>
      </c>
      <c r="C38" s="65">
        <f>C39</f>
        <v>929</v>
      </c>
      <c r="D38" s="65">
        <f t="shared" ref="D38:F38" si="11">D39</f>
        <v>1000</v>
      </c>
      <c r="E38" s="65">
        <f t="shared" si="11"/>
        <v>1000</v>
      </c>
      <c r="F38" s="65">
        <f t="shared" si="11"/>
        <v>1000</v>
      </c>
    </row>
    <row r="39" spans="1:6" x14ac:dyDescent="0.25">
      <c r="A39" s="74" t="s">
        <v>87</v>
      </c>
      <c r="B39" s="8">
        <v>1068</v>
      </c>
      <c r="C39" s="9">
        <v>929</v>
      </c>
      <c r="D39" s="9">
        <v>1000</v>
      </c>
      <c r="E39" s="9">
        <v>1000</v>
      </c>
      <c r="F39" s="10">
        <v>1000</v>
      </c>
    </row>
  </sheetData>
  <mergeCells count="5">
    <mergeCell ref="A1:F1"/>
    <mergeCell ref="A3:F3"/>
    <mergeCell ref="A5:F5"/>
    <mergeCell ref="A7:F7"/>
    <mergeCell ref="A24:F24"/>
  </mergeCells>
  <pageMargins left="0.7" right="0.7" top="0.75" bottom="0.75" header="0.3" footer="0.3"/>
  <pageSetup paperSize="9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"/>
  <sheetViews>
    <sheetView topLeftCell="A7" workbookViewId="0">
      <selection activeCell="G12" sqref="G12"/>
    </sheetView>
  </sheetViews>
  <sheetFormatPr defaultRowHeight="15" x14ac:dyDescent="0.25"/>
  <cols>
    <col min="1" max="1" width="37.7109375" customWidth="1"/>
    <col min="2" max="6" width="25.28515625" customWidth="1"/>
  </cols>
  <sheetData>
    <row r="1" spans="1:6" ht="42" customHeight="1" x14ac:dyDescent="0.25">
      <c r="A1" s="94" t="s">
        <v>110</v>
      </c>
      <c r="B1" s="94"/>
      <c r="C1" s="94"/>
      <c r="D1" s="94"/>
      <c r="E1" s="94"/>
      <c r="F1" s="94"/>
    </row>
    <row r="2" spans="1:6" ht="18" customHeight="1" x14ac:dyDescent="0.25">
      <c r="A2" s="4"/>
      <c r="B2" s="4"/>
      <c r="C2" s="4"/>
      <c r="D2" s="4"/>
      <c r="E2" s="4"/>
      <c r="F2" s="4"/>
    </row>
    <row r="3" spans="1:6" ht="15.75" x14ac:dyDescent="0.25">
      <c r="A3" s="94" t="s">
        <v>24</v>
      </c>
      <c r="B3" s="94"/>
      <c r="C3" s="94"/>
      <c r="D3" s="94"/>
      <c r="E3" s="95"/>
      <c r="F3" s="95"/>
    </row>
    <row r="4" spans="1:6" ht="18" x14ac:dyDescent="0.25">
      <c r="A4" s="4"/>
      <c r="B4" s="4"/>
      <c r="C4" s="4"/>
      <c r="D4" s="4"/>
      <c r="E4" s="5"/>
      <c r="F4" s="5"/>
    </row>
    <row r="5" spans="1:6" ht="18" customHeight="1" x14ac:dyDescent="0.25">
      <c r="A5" s="94" t="s">
        <v>4</v>
      </c>
      <c r="B5" s="96"/>
      <c r="C5" s="96"/>
      <c r="D5" s="96"/>
      <c r="E5" s="96"/>
      <c r="F5" s="96"/>
    </row>
    <row r="6" spans="1:6" ht="18" x14ac:dyDescent="0.25">
      <c r="A6" s="4"/>
      <c r="B6" s="4"/>
      <c r="C6" s="4"/>
      <c r="D6" s="4"/>
      <c r="E6" s="5"/>
      <c r="F6" s="5"/>
    </row>
    <row r="7" spans="1:6" ht="15.75" x14ac:dyDescent="0.25">
      <c r="A7" s="94" t="s">
        <v>14</v>
      </c>
      <c r="B7" s="114"/>
      <c r="C7" s="114"/>
      <c r="D7" s="114"/>
      <c r="E7" s="114"/>
      <c r="F7" s="114"/>
    </row>
    <row r="8" spans="1:6" ht="18" x14ac:dyDescent="0.25">
      <c r="A8" s="4"/>
      <c r="B8" s="4"/>
      <c r="C8" s="4"/>
      <c r="D8" s="4"/>
      <c r="E8" s="5"/>
      <c r="F8" s="5"/>
    </row>
    <row r="9" spans="1:6" ht="25.5" x14ac:dyDescent="0.25">
      <c r="A9" s="20" t="s">
        <v>59</v>
      </c>
      <c r="B9" s="19" t="s">
        <v>41</v>
      </c>
      <c r="C9" s="20" t="s">
        <v>42</v>
      </c>
      <c r="D9" s="20" t="s">
        <v>39</v>
      </c>
      <c r="E9" s="20" t="s">
        <v>32</v>
      </c>
      <c r="F9" s="20" t="s">
        <v>40</v>
      </c>
    </row>
    <row r="10" spans="1:6" ht="15.75" customHeight="1" x14ac:dyDescent="0.25">
      <c r="A10" s="11" t="s">
        <v>15</v>
      </c>
      <c r="B10" s="65">
        <f>B11</f>
        <v>723111</v>
      </c>
      <c r="C10" s="65">
        <f>C11</f>
        <v>807743</v>
      </c>
      <c r="D10" s="65">
        <f t="shared" ref="D10:F10" si="0">D11</f>
        <v>857000</v>
      </c>
      <c r="E10" s="65">
        <f t="shared" si="0"/>
        <v>857000</v>
      </c>
      <c r="F10" s="65">
        <f t="shared" si="0"/>
        <v>857000</v>
      </c>
    </row>
    <row r="11" spans="1:6" ht="15.75" customHeight="1" x14ac:dyDescent="0.25">
      <c r="A11" s="66" t="s">
        <v>89</v>
      </c>
      <c r="B11" s="70">
        <f>B12+B13</f>
        <v>723111</v>
      </c>
      <c r="C11" s="9">
        <f>C12+C13</f>
        <v>807743</v>
      </c>
      <c r="D11" s="70">
        <f t="shared" ref="D11:F11" si="1">D12+D13</f>
        <v>857000</v>
      </c>
      <c r="E11" s="70">
        <f t="shared" si="1"/>
        <v>857000</v>
      </c>
      <c r="F11" s="70">
        <f t="shared" si="1"/>
        <v>857000</v>
      </c>
    </row>
    <row r="12" spans="1:6" ht="15.75" customHeight="1" x14ac:dyDescent="0.25">
      <c r="A12" s="76" t="s">
        <v>90</v>
      </c>
      <c r="B12" s="8">
        <v>701415</v>
      </c>
      <c r="C12" s="9">
        <v>795798</v>
      </c>
      <c r="D12" s="9">
        <v>810200</v>
      </c>
      <c r="E12" s="9">
        <v>810200</v>
      </c>
      <c r="F12" s="9">
        <v>810200</v>
      </c>
    </row>
    <row r="13" spans="1:6" s="68" customFormat="1" ht="15.75" customHeight="1" x14ac:dyDescent="0.25">
      <c r="A13" s="72" t="s">
        <v>112</v>
      </c>
      <c r="B13" s="69">
        <v>21696</v>
      </c>
      <c r="C13" s="70">
        <v>11945</v>
      </c>
      <c r="D13" s="70">
        <v>46800</v>
      </c>
      <c r="E13" s="70">
        <v>46800</v>
      </c>
      <c r="F13" s="70">
        <v>46800</v>
      </c>
    </row>
    <row r="14" spans="1:6" ht="15.75" customHeight="1" x14ac:dyDescent="0.25">
      <c r="A14" s="11" t="s">
        <v>16</v>
      </c>
      <c r="B14" s="8"/>
      <c r="C14" s="9"/>
      <c r="D14" s="9"/>
      <c r="E14" s="9"/>
      <c r="F14" s="9"/>
    </row>
    <row r="15" spans="1:6" ht="25.5" x14ac:dyDescent="0.25">
      <c r="A15" s="17" t="s">
        <v>17</v>
      </c>
      <c r="B15" s="8"/>
      <c r="C15" s="9"/>
      <c r="D15" s="9"/>
      <c r="E15" s="9"/>
      <c r="F15" s="9"/>
    </row>
    <row r="16" spans="1:6" x14ac:dyDescent="0.25">
      <c r="A16" s="16" t="s">
        <v>18</v>
      </c>
      <c r="B16" s="8"/>
      <c r="C16" s="9"/>
      <c r="D16" s="9"/>
      <c r="E16" s="9"/>
      <c r="F16" s="9"/>
    </row>
    <row r="17" spans="1:6" x14ac:dyDescent="0.25">
      <c r="A17" s="11" t="s">
        <v>19</v>
      </c>
      <c r="B17" s="8"/>
      <c r="C17" s="9"/>
      <c r="D17" s="9"/>
      <c r="E17" s="9"/>
      <c r="F17" s="10"/>
    </row>
    <row r="18" spans="1:6" ht="25.5" x14ac:dyDescent="0.25">
      <c r="A18" s="18" t="s">
        <v>20</v>
      </c>
      <c r="B18" s="8"/>
      <c r="C18" s="9"/>
      <c r="D18" s="9"/>
      <c r="E18" s="9"/>
      <c r="F18" s="10"/>
    </row>
  </sheetData>
  <mergeCells count="4">
    <mergeCell ref="A1:F1"/>
    <mergeCell ref="A3:F3"/>
    <mergeCell ref="A5:F5"/>
    <mergeCell ref="A7:F7"/>
  </mergeCells>
  <pageMargins left="0.7" right="0.7" top="0.75" bottom="0.75" header="0.3" footer="0.3"/>
  <pageSetup paperSize="9"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workbookViewId="0">
      <selection activeCell="J13" sqref="J13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8" width="25.28515625" customWidth="1"/>
  </cols>
  <sheetData>
    <row r="1" spans="1:8" ht="42" customHeight="1" x14ac:dyDescent="0.25">
      <c r="A1" s="94" t="s">
        <v>110</v>
      </c>
      <c r="B1" s="94"/>
      <c r="C1" s="94"/>
      <c r="D1" s="94"/>
      <c r="E1" s="94"/>
      <c r="F1" s="94"/>
      <c r="G1" s="94"/>
      <c r="H1" s="94"/>
    </row>
    <row r="2" spans="1:8" ht="18" customHeight="1" x14ac:dyDescent="0.25">
      <c r="A2" s="4"/>
      <c r="B2" s="4"/>
      <c r="C2" s="4"/>
      <c r="D2" s="4"/>
      <c r="E2" s="4"/>
      <c r="F2" s="4"/>
      <c r="G2" s="4"/>
      <c r="H2" s="4"/>
    </row>
    <row r="3" spans="1:8" ht="15.75" customHeight="1" x14ac:dyDescent="0.25">
      <c r="A3" s="94" t="s">
        <v>24</v>
      </c>
      <c r="B3" s="94"/>
      <c r="C3" s="94"/>
      <c r="D3" s="94"/>
      <c r="E3" s="94"/>
      <c r="F3" s="94"/>
      <c r="G3" s="94"/>
      <c r="H3" s="94"/>
    </row>
    <row r="4" spans="1:8" ht="18" x14ac:dyDescent="0.25">
      <c r="A4" s="4"/>
      <c r="B4" s="4"/>
      <c r="C4" s="4"/>
      <c r="D4" s="4"/>
      <c r="E4" s="4"/>
      <c r="F4" s="4"/>
      <c r="G4" s="5"/>
      <c r="H4" s="5"/>
    </row>
    <row r="5" spans="1:8" ht="18" customHeight="1" x14ac:dyDescent="0.25">
      <c r="A5" s="94" t="s">
        <v>68</v>
      </c>
      <c r="B5" s="94"/>
      <c r="C5" s="94"/>
      <c r="D5" s="94"/>
      <c r="E5" s="94"/>
      <c r="F5" s="94"/>
      <c r="G5" s="94"/>
      <c r="H5" s="94"/>
    </row>
    <row r="6" spans="1:8" ht="18" x14ac:dyDescent="0.25">
      <c r="A6" s="4"/>
      <c r="B6" s="4"/>
      <c r="C6" s="4"/>
      <c r="D6" s="4"/>
      <c r="E6" s="4"/>
      <c r="F6" s="4"/>
      <c r="G6" s="5"/>
      <c r="H6" s="5"/>
    </row>
    <row r="7" spans="1:8" ht="25.5" x14ac:dyDescent="0.25">
      <c r="A7" s="20" t="s">
        <v>5</v>
      </c>
      <c r="B7" s="19" t="s">
        <v>6</v>
      </c>
      <c r="C7" s="19" t="s">
        <v>38</v>
      </c>
      <c r="D7" s="19" t="s">
        <v>41</v>
      </c>
      <c r="E7" s="20" t="s">
        <v>42</v>
      </c>
      <c r="F7" s="20" t="s">
        <v>39</v>
      </c>
      <c r="G7" s="20" t="s">
        <v>32</v>
      </c>
      <c r="H7" s="20" t="s">
        <v>40</v>
      </c>
    </row>
    <row r="8" spans="1:8" x14ac:dyDescent="0.25">
      <c r="A8" s="39"/>
      <c r="B8" s="40"/>
      <c r="C8" s="38" t="s">
        <v>70</v>
      </c>
      <c r="D8" s="40"/>
      <c r="E8" s="39"/>
      <c r="F8" s="39"/>
      <c r="G8" s="39"/>
      <c r="H8" s="39"/>
    </row>
    <row r="9" spans="1:8" ht="25.5" x14ac:dyDescent="0.25">
      <c r="A9" s="11">
        <v>8</v>
      </c>
      <c r="B9" s="11"/>
      <c r="C9" s="11" t="s">
        <v>21</v>
      </c>
      <c r="D9" s="8"/>
      <c r="E9" s="9"/>
      <c r="F9" s="9"/>
      <c r="G9" s="9"/>
      <c r="H9" s="9"/>
    </row>
    <row r="10" spans="1:8" x14ac:dyDescent="0.25">
      <c r="A10" s="11"/>
      <c r="B10" s="15">
        <v>84</v>
      </c>
      <c r="C10" s="15" t="s">
        <v>28</v>
      </c>
      <c r="D10" s="8"/>
      <c r="E10" s="9"/>
      <c r="F10" s="9"/>
      <c r="G10" s="9"/>
      <c r="H10" s="9"/>
    </row>
    <row r="11" spans="1:8" x14ac:dyDescent="0.25">
      <c r="A11" s="11"/>
      <c r="B11" s="15"/>
      <c r="C11" s="42"/>
      <c r="D11" s="8"/>
      <c r="E11" s="9"/>
      <c r="F11" s="9"/>
      <c r="G11" s="9"/>
      <c r="H11" s="9"/>
    </row>
    <row r="12" spans="1:8" x14ac:dyDescent="0.25">
      <c r="A12" s="11"/>
      <c r="B12" s="15"/>
      <c r="C12" s="38" t="s">
        <v>73</v>
      </c>
      <c r="D12" s="8"/>
      <c r="E12" s="9"/>
      <c r="F12" s="9"/>
      <c r="G12" s="9"/>
      <c r="H12" s="9"/>
    </row>
    <row r="13" spans="1:8" ht="25.5" x14ac:dyDescent="0.25">
      <c r="A13" s="14">
        <v>5</v>
      </c>
      <c r="B13" s="14"/>
      <c r="C13" s="24" t="s">
        <v>22</v>
      </c>
      <c r="D13" s="8"/>
      <c r="E13" s="9"/>
      <c r="F13" s="9"/>
      <c r="G13" s="9"/>
      <c r="H13" s="9"/>
    </row>
    <row r="14" spans="1:8" ht="25.5" x14ac:dyDescent="0.25">
      <c r="A14" s="15"/>
      <c r="B14" s="15">
        <v>54</v>
      </c>
      <c r="C14" s="25" t="s">
        <v>29</v>
      </c>
      <c r="D14" s="8"/>
      <c r="E14" s="9"/>
      <c r="F14" s="9"/>
      <c r="G14" s="9"/>
      <c r="H14" s="10"/>
    </row>
  </sheetData>
  <mergeCells count="3">
    <mergeCell ref="A1:H1"/>
    <mergeCell ref="A3:H3"/>
    <mergeCell ref="A5:H5"/>
  </mergeCells>
  <pageMargins left="0.7" right="0.7" top="0.75" bottom="0.75" header="0.3" footer="0.3"/>
  <pageSetup paperSize="9" scale="7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workbookViewId="0">
      <selection activeCell="G9" sqref="G9"/>
    </sheetView>
  </sheetViews>
  <sheetFormatPr defaultRowHeight="15" x14ac:dyDescent="0.25"/>
  <cols>
    <col min="1" max="6" width="25.28515625" customWidth="1"/>
  </cols>
  <sheetData>
    <row r="1" spans="1:6" ht="42" customHeight="1" x14ac:dyDescent="0.25">
      <c r="A1" s="94" t="s">
        <v>110</v>
      </c>
      <c r="B1" s="94"/>
      <c r="C1" s="94"/>
      <c r="D1" s="94"/>
      <c r="E1" s="94"/>
      <c r="F1" s="94"/>
    </row>
    <row r="2" spans="1:6" ht="18" customHeight="1" x14ac:dyDescent="0.25">
      <c r="A2" s="4"/>
      <c r="B2" s="4"/>
      <c r="C2" s="4"/>
      <c r="D2" s="4"/>
      <c r="E2" s="4"/>
      <c r="F2" s="4"/>
    </row>
    <row r="3" spans="1:6" ht="15.75" customHeight="1" x14ac:dyDescent="0.25">
      <c r="A3" s="94" t="s">
        <v>24</v>
      </c>
      <c r="B3" s="94"/>
      <c r="C3" s="94"/>
      <c r="D3" s="94"/>
      <c r="E3" s="94"/>
      <c r="F3" s="94"/>
    </row>
    <row r="4" spans="1:6" ht="18" x14ac:dyDescent="0.25">
      <c r="A4" s="4"/>
      <c r="B4" s="4"/>
      <c r="C4" s="4"/>
      <c r="D4" s="4"/>
      <c r="E4" s="5"/>
      <c r="F4" s="5"/>
    </row>
    <row r="5" spans="1:6" ht="18" customHeight="1" x14ac:dyDescent="0.25">
      <c r="A5" s="94" t="s">
        <v>69</v>
      </c>
      <c r="B5" s="94"/>
      <c r="C5" s="94"/>
      <c r="D5" s="94"/>
      <c r="E5" s="94"/>
      <c r="F5" s="94"/>
    </row>
    <row r="6" spans="1:6" ht="18" x14ac:dyDescent="0.25">
      <c r="A6" s="4"/>
      <c r="B6" s="4"/>
      <c r="C6" s="4"/>
      <c r="D6" s="4"/>
      <c r="E6" s="5"/>
      <c r="F6" s="5"/>
    </row>
    <row r="7" spans="1:6" ht="25.5" x14ac:dyDescent="0.25">
      <c r="A7" s="19" t="s">
        <v>59</v>
      </c>
      <c r="B7" s="19" t="s">
        <v>41</v>
      </c>
      <c r="C7" s="20" t="s">
        <v>42</v>
      </c>
      <c r="D7" s="20" t="s">
        <v>39</v>
      </c>
      <c r="E7" s="20" t="s">
        <v>32</v>
      </c>
      <c r="F7" s="20" t="s">
        <v>40</v>
      </c>
    </row>
    <row r="8" spans="1:6" x14ac:dyDescent="0.25">
      <c r="A8" s="11" t="s">
        <v>70</v>
      </c>
      <c r="B8" s="8"/>
      <c r="C8" s="9"/>
      <c r="D8" s="9"/>
      <c r="E8" s="9"/>
      <c r="F8" s="9"/>
    </row>
    <row r="9" spans="1:6" ht="25.5" x14ac:dyDescent="0.25">
      <c r="A9" s="11" t="s">
        <v>71</v>
      </c>
      <c r="B9" s="8"/>
      <c r="C9" s="9"/>
      <c r="D9" s="9"/>
      <c r="E9" s="9"/>
      <c r="F9" s="9"/>
    </row>
    <row r="10" spans="1:6" ht="25.5" x14ac:dyDescent="0.25">
      <c r="A10" s="17" t="s">
        <v>72</v>
      </c>
      <c r="B10" s="8"/>
      <c r="C10" s="9"/>
      <c r="D10" s="9"/>
      <c r="E10" s="9"/>
      <c r="F10" s="9"/>
    </row>
    <row r="11" spans="1:6" x14ac:dyDescent="0.25">
      <c r="A11" s="17"/>
      <c r="B11" s="8"/>
      <c r="C11" s="9"/>
      <c r="D11" s="9"/>
      <c r="E11" s="9"/>
      <c r="F11" s="9"/>
    </row>
    <row r="12" spans="1:6" x14ac:dyDescent="0.25">
      <c r="A12" s="11" t="s">
        <v>73</v>
      </c>
      <c r="B12" s="8"/>
      <c r="C12" s="9"/>
      <c r="D12" s="9"/>
      <c r="E12" s="9"/>
      <c r="F12" s="9"/>
    </row>
    <row r="13" spans="1:6" x14ac:dyDescent="0.25">
      <c r="A13" s="24" t="s">
        <v>64</v>
      </c>
      <c r="B13" s="8"/>
      <c r="C13" s="9"/>
      <c r="D13" s="9"/>
      <c r="E13" s="9"/>
      <c r="F13" s="9"/>
    </row>
    <row r="14" spans="1:6" x14ac:dyDescent="0.25">
      <c r="A14" s="13" t="s">
        <v>65</v>
      </c>
      <c r="B14" s="8"/>
      <c r="C14" s="9"/>
      <c r="D14" s="9"/>
      <c r="E14" s="9"/>
      <c r="F14" s="10"/>
    </row>
    <row r="15" spans="1:6" x14ac:dyDescent="0.25">
      <c r="A15" s="24" t="s">
        <v>66</v>
      </c>
      <c r="B15" s="8"/>
      <c r="C15" s="9"/>
      <c r="D15" s="9"/>
      <c r="E15" s="9"/>
      <c r="F15" s="10"/>
    </row>
    <row r="16" spans="1:6" x14ac:dyDescent="0.25">
      <c r="A16" s="13" t="s">
        <v>67</v>
      </c>
      <c r="B16" s="8"/>
      <c r="C16" s="9"/>
      <c r="D16" s="9"/>
      <c r="E16" s="9"/>
      <c r="F16" s="10"/>
    </row>
  </sheetData>
  <mergeCells count="3">
    <mergeCell ref="A1:F1"/>
    <mergeCell ref="A3:F3"/>
    <mergeCell ref="A5:F5"/>
  </mergeCells>
  <pageMargins left="0.7" right="0.7" top="0.75" bottom="0.75" header="0.3" footer="0.3"/>
  <pageSetup paperSize="9" scale="8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topLeftCell="A16" workbookViewId="0">
      <selection activeCell="I10" sqref="I10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8.7109375" customWidth="1"/>
    <col min="4" max="4" width="30" customWidth="1"/>
    <col min="5" max="9" width="25.28515625" customWidth="1"/>
  </cols>
  <sheetData>
    <row r="1" spans="1:9" ht="42" customHeight="1" x14ac:dyDescent="0.25">
      <c r="A1" s="94" t="s">
        <v>110</v>
      </c>
      <c r="B1" s="94"/>
      <c r="C1" s="94"/>
      <c r="D1" s="94"/>
      <c r="E1" s="94"/>
      <c r="F1" s="94"/>
      <c r="G1" s="94"/>
      <c r="H1" s="94"/>
      <c r="I1" s="94"/>
    </row>
    <row r="2" spans="1:9" ht="18" x14ac:dyDescent="0.25">
      <c r="A2" s="4"/>
      <c r="B2" s="4"/>
      <c r="C2" s="4"/>
      <c r="D2" s="4"/>
      <c r="E2" s="4"/>
      <c r="F2" s="4"/>
      <c r="G2" s="4"/>
      <c r="H2" s="5"/>
      <c r="I2" s="5"/>
    </row>
    <row r="3" spans="1:9" ht="18" customHeight="1" x14ac:dyDescent="0.25">
      <c r="A3" s="94" t="s">
        <v>23</v>
      </c>
      <c r="B3" s="96"/>
      <c r="C3" s="96"/>
      <c r="D3" s="96"/>
      <c r="E3" s="96"/>
      <c r="F3" s="96"/>
      <c r="G3" s="96"/>
      <c r="H3" s="96"/>
      <c r="I3" s="96"/>
    </row>
    <row r="4" spans="1:9" ht="18" x14ac:dyDescent="0.25">
      <c r="A4" s="4"/>
      <c r="B4" s="4"/>
      <c r="C4" s="4"/>
      <c r="D4" s="4"/>
      <c r="E4" s="4"/>
      <c r="F4" s="4"/>
      <c r="G4" s="4"/>
      <c r="H4" s="5"/>
      <c r="I4" s="5"/>
    </row>
    <row r="5" spans="1:9" ht="25.5" x14ac:dyDescent="0.25">
      <c r="A5" s="127" t="s">
        <v>25</v>
      </c>
      <c r="B5" s="128"/>
      <c r="C5" s="129"/>
      <c r="D5" s="19" t="s">
        <v>26</v>
      </c>
      <c r="E5" s="19" t="s">
        <v>41</v>
      </c>
      <c r="F5" s="20" t="s">
        <v>42</v>
      </c>
      <c r="G5" s="20" t="s">
        <v>39</v>
      </c>
      <c r="H5" s="20" t="s">
        <v>32</v>
      </c>
      <c r="I5" s="20" t="s">
        <v>40</v>
      </c>
    </row>
    <row r="6" spans="1:9" ht="25.5" x14ac:dyDescent="0.25">
      <c r="A6" s="124" t="s">
        <v>101</v>
      </c>
      <c r="B6" s="125"/>
      <c r="C6" s="126"/>
      <c r="D6" s="28" t="s">
        <v>96</v>
      </c>
      <c r="E6" s="65">
        <f>E8+E13+E16+E22+E23+E26+E30</f>
        <v>723111</v>
      </c>
      <c r="F6" s="65">
        <f>F8+F13+F16+F22+F23+F26+F30</f>
        <v>807743</v>
      </c>
      <c r="G6" s="65">
        <f>G8+G13+G16+G22+G23+G26+G30+G34</f>
        <v>857000</v>
      </c>
      <c r="H6" s="65">
        <f>H8+H13+H16+H22+H23+H26+H30+H34</f>
        <v>857000</v>
      </c>
      <c r="I6" s="65">
        <f>I8+I13+I16+I22+I23+I26+I30+H34</f>
        <v>857000</v>
      </c>
    </row>
    <row r="7" spans="1:9" x14ac:dyDescent="0.25">
      <c r="A7" s="124" t="s">
        <v>102</v>
      </c>
      <c r="B7" s="125"/>
      <c r="C7" s="126"/>
      <c r="D7" s="28" t="s">
        <v>93</v>
      </c>
      <c r="E7" s="8"/>
      <c r="F7" s="9"/>
      <c r="G7" s="9"/>
      <c r="H7" s="9"/>
      <c r="I7" s="9"/>
    </row>
    <row r="8" spans="1:9" x14ac:dyDescent="0.25">
      <c r="A8" s="121" t="s">
        <v>94</v>
      </c>
      <c r="B8" s="122"/>
      <c r="C8" s="123"/>
      <c r="D8" s="88" t="s">
        <v>95</v>
      </c>
      <c r="E8" s="65">
        <f>E9</f>
        <v>42198</v>
      </c>
      <c r="F8" s="65">
        <f>F9</f>
        <v>120495</v>
      </c>
      <c r="G8" s="65">
        <f t="shared" ref="G8:I8" si="0">G9</f>
        <v>109500</v>
      </c>
      <c r="H8" s="65">
        <f t="shared" si="0"/>
        <v>109500</v>
      </c>
      <c r="I8" s="65">
        <f t="shared" si="0"/>
        <v>109500</v>
      </c>
    </row>
    <row r="9" spans="1:9" x14ac:dyDescent="0.25">
      <c r="A9" s="115">
        <v>3</v>
      </c>
      <c r="B9" s="116"/>
      <c r="C9" s="117"/>
      <c r="D9" s="27" t="s">
        <v>10</v>
      </c>
      <c r="E9" s="8">
        <f>E10+E11+E12</f>
        <v>42198</v>
      </c>
      <c r="F9" s="70">
        <f>SUM(F10:F12)</f>
        <v>120495</v>
      </c>
      <c r="G9" s="70">
        <f t="shared" ref="G9:H9" si="1">SUM(G10:G12)</f>
        <v>109500</v>
      </c>
      <c r="H9" s="70">
        <f t="shared" si="1"/>
        <v>109500</v>
      </c>
      <c r="I9" s="70">
        <v>109500</v>
      </c>
    </row>
    <row r="10" spans="1:9" x14ac:dyDescent="0.25">
      <c r="A10" s="118">
        <v>31</v>
      </c>
      <c r="B10" s="119"/>
      <c r="C10" s="120"/>
      <c r="D10" s="27" t="s">
        <v>11</v>
      </c>
      <c r="E10" s="8"/>
      <c r="F10" s="9"/>
      <c r="G10" s="9"/>
      <c r="H10" s="9"/>
      <c r="I10" s="10"/>
    </row>
    <row r="11" spans="1:9" s="68" customFormat="1" x14ac:dyDescent="0.25">
      <c r="A11" s="118">
        <v>32</v>
      </c>
      <c r="B11" s="119"/>
      <c r="C11" s="120"/>
      <c r="D11" s="79" t="s">
        <v>27</v>
      </c>
      <c r="E11" s="69">
        <v>40460</v>
      </c>
      <c r="F11" s="70">
        <v>119845</v>
      </c>
      <c r="G11" s="70">
        <v>109000</v>
      </c>
      <c r="H11" s="70">
        <v>109000</v>
      </c>
      <c r="I11" s="71">
        <v>109500</v>
      </c>
    </row>
    <row r="12" spans="1:9" x14ac:dyDescent="0.25">
      <c r="A12" s="118">
        <v>34</v>
      </c>
      <c r="B12" s="119"/>
      <c r="C12" s="120"/>
      <c r="D12" s="27" t="s">
        <v>92</v>
      </c>
      <c r="E12" s="8">
        <v>1738</v>
      </c>
      <c r="F12" s="9">
        <v>650</v>
      </c>
      <c r="G12" s="9">
        <v>500</v>
      </c>
      <c r="H12" s="9">
        <v>500</v>
      </c>
      <c r="I12" s="10">
        <v>500</v>
      </c>
    </row>
    <row r="13" spans="1:9" x14ac:dyDescent="0.25">
      <c r="A13" s="121" t="s">
        <v>94</v>
      </c>
      <c r="B13" s="122"/>
      <c r="C13" s="123"/>
      <c r="D13" s="28" t="s">
        <v>95</v>
      </c>
      <c r="E13" s="65">
        <f>E15</f>
        <v>8699</v>
      </c>
      <c r="F13" s="65">
        <f t="shared" ref="F13:I13" si="2">F15</f>
        <v>1857</v>
      </c>
      <c r="G13" s="65">
        <f t="shared" si="2"/>
        <v>3000</v>
      </c>
      <c r="H13" s="65">
        <f t="shared" si="2"/>
        <v>3000</v>
      </c>
      <c r="I13" s="65">
        <f t="shared" si="2"/>
        <v>3000</v>
      </c>
    </row>
    <row r="14" spans="1:9" ht="25.5" x14ac:dyDescent="0.25">
      <c r="A14" s="115">
        <v>4</v>
      </c>
      <c r="B14" s="116"/>
      <c r="C14" s="117"/>
      <c r="D14" s="27" t="s">
        <v>12</v>
      </c>
      <c r="E14" s="8"/>
      <c r="F14" s="9"/>
      <c r="G14" s="70"/>
      <c r="H14" s="70">
        <f t="shared" ref="H14:I14" si="3">H15</f>
        <v>3000</v>
      </c>
      <c r="I14" s="70">
        <f t="shared" si="3"/>
        <v>3000</v>
      </c>
    </row>
    <row r="15" spans="1:9" s="68" customFormat="1" ht="25.5" x14ac:dyDescent="0.25">
      <c r="A15" s="118">
        <v>42</v>
      </c>
      <c r="B15" s="119"/>
      <c r="C15" s="120"/>
      <c r="D15" s="79" t="s">
        <v>37</v>
      </c>
      <c r="E15" s="69">
        <v>8699</v>
      </c>
      <c r="F15" s="70">
        <v>1857</v>
      </c>
      <c r="G15" s="70">
        <v>3000</v>
      </c>
      <c r="H15" s="70">
        <v>3000</v>
      </c>
      <c r="I15" s="71">
        <v>3000</v>
      </c>
    </row>
    <row r="16" spans="1:9" s="68" customFormat="1" x14ac:dyDescent="0.25">
      <c r="A16" s="121" t="s">
        <v>105</v>
      </c>
      <c r="B16" s="122"/>
      <c r="C16" s="123"/>
      <c r="D16" s="80" t="s">
        <v>97</v>
      </c>
      <c r="E16" s="65">
        <f>E17+E18+E19+E20</f>
        <v>619578</v>
      </c>
      <c r="F16" s="65">
        <f>F17+F18+F20</f>
        <v>636327</v>
      </c>
      <c r="G16" s="65">
        <f t="shared" ref="G16:I16" si="4">G17+G18+G20</f>
        <v>671500</v>
      </c>
      <c r="H16" s="65">
        <f t="shared" si="4"/>
        <v>671500</v>
      </c>
      <c r="I16" s="65">
        <f t="shared" si="4"/>
        <v>671500</v>
      </c>
    </row>
    <row r="17" spans="1:9" s="68" customFormat="1" x14ac:dyDescent="0.25">
      <c r="A17" s="83">
        <v>31</v>
      </c>
      <c r="B17" s="84"/>
      <c r="C17" s="85"/>
      <c r="D17" s="79" t="s">
        <v>11</v>
      </c>
      <c r="E17" s="69">
        <v>584370</v>
      </c>
      <c r="F17" s="70">
        <v>612968</v>
      </c>
      <c r="G17" s="70">
        <v>651500</v>
      </c>
      <c r="H17" s="70">
        <v>651500</v>
      </c>
      <c r="I17" s="71">
        <v>651500</v>
      </c>
    </row>
    <row r="18" spans="1:9" s="68" customFormat="1" ht="25.5" x14ac:dyDescent="0.25">
      <c r="A18" s="83">
        <v>4</v>
      </c>
      <c r="B18" s="84"/>
      <c r="C18" s="85"/>
      <c r="D18" s="79" t="s">
        <v>12</v>
      </c>
      <c r="E18" s="69"/>
      <c r="F18" s="70">
        <f>F19</f>
        <v>15263</v>
      </c>
      <c r="G18" s="70">
        <f t="shared" ref="G18:I18" si="5">G19</f>
        <v>20000</v>
      </c>
      <c r="H18" s="70">
        <f t="shared" si="5"/>
        <v>20000</v>
      </c>
      <c r="I18" s="70">
        <f t="shared" si="5"/>
        <v>20000</v>
      </c>
    </row>
    <row r="19" spans="1:9" s="68" customFormat="1" ht="25.5" x14ac:dyDescent="0.25">
      <c r="A19" s="83">
        <v>42</v>
      </c>
      <c r="B19" s="84"/>
      <c r="C19" s="85"/>
      <c r="D19" s="79" t="s">
        <v>37</v>
      </c>
      <c r="E19" s="69">
        <v>35208</v>
      </c>
      <c r="F19" s="70">
        <v>15263</v>
      </c>
      <c r="G19" s="70">
        <v>20000</v>
      </c>
      <c r="H19" s="70">
        <v>20000</v>
      </c>
      <c r="I19" s="71">
        <v>20000</v>
      </c>
    </row>
    <row r="20" spans="1:9" s="68" customFormat="1" x14ac:dyDescent="0.25">
      <c r="A20" s="83">
        <v>32</v>
      </c>
      <c r="B20" s="84"/>
      <c r="C20" s="85"/>
      <c r="D20" s="79" t="s">
        <v>27</v>
      </c>
      <c r="E20" s="69"/>
      <c r="F20" s="70">
        <v>8096</v>
      </c>
      <c r="G20" s="70"/>
      <c r="H20" s="70"/>
      <c r="I20" s="71"/>
    </row>
    <row r="21" spans="1:9" s="68" customFormat="1" x14ac:dyDescent="0.25">
      <c r="A21" s="83">
        <v>34</v>
      </c>
      <c r="B21" s="84"/>
      <c r="C21" s="85"/>
      <c r="D21" s="79" t="s">
        <v>92</v>
      </c>
      <c r="E21" s="69"/>
      <c r="F21" s="70"/>
      <c r="G21" s="70"/>
      <c r="H21" s="70"/>
      <c r="I21" s="71"/>
    </row>
    <row r="22" spans="1:9" s="68" customFormat="1" x14ac:dyDescent="0.25">
      <c r="A22" s="121" t="s">
        <v>106</v>
      </c>
      <c r="B22" s="122"/>
      <c r="C22" s="123"/>
      <c r="D22" s="80" t="s">
        <v>98</v>
      </c>
      <c r="E22" s="65">
        <v>1068</v>
      </c>
      <c r="F22" s="65">
        <v>929</v>
      </c>
      <c r="G22" s="65">
        <v>1000</v>
      </c>
      <c r="H22" s="65">
        <v>1000</v>
      </c>
      <c r="I22" s="65">
        <v>1000</v>
      </c>
    </row>
    <row r="23" spans="1:9" s="68" customFormat="1" x14ac:dyDescent="0.25">
      <c r="A23" s="121" t="s">
        <v>107</v>
      </c>
      <c r="B23" s="122"/>
      <c r="C23" s="123"/>
      <c r="D23" s="80" t="s">
        <v>99</v>
      </c>
      <c r="E23" s="65">
        <f>E24</f>
        <v>3963</v>
      </c>
      <c r="F23" s="65">
        <f>F24</f>
        <v>2920</v>
      </c>
      <c r="G23" s="65">
        <f t="shared" ref="G23:I23" si="6">G24</f>
        <v>6000</v>
      </c>
      <c r="H23" s="65">
        <f t="shared" si="6"/>
        <v>6000</v>
      </c>
      <c r="I23" s="65">
        <f t="shared" si="6"/>
        <v>6000</v>
      </c>
    </row>
    <row r="24" spans="1:9" s="68" customFormat="1" x14ac:dyDescent="0.25">
      <c r="A24" s="83">
        <v>32</v>
      </c>
      <c r="B24" s="84"/>
      <c r="C24" s="85"/>
      <c r="D24" s="79" t="s">
        <v>27</v>
      </c>
      <c r="E24" s="69">
        <v>3963</v>
      </c>
      <c r="F24" s="70">
        <v>2920</v>
      </c>
      <c r="G24" s="70">
        <v>6000</v>
      </c>
      <c r="H24" s="70">
        <v>6000</v>
      </c>
      <c r="I24" s="71">
        <v>6000</v>
      </c>
    </row>
    <row r="25" spans="1:9" s="68" customFormat="1" x14ac:dyDescent="0.25">
      <c r="A25" s="124" t="s">
        <v>101</v>
      </c>
      <c r="B25" s="125"/>
      <c r="C25" s="126"/>
      <c r="D25" s="80" t="s">
        <v>100</v>
      </c>
      <c r="E25" s="69"/>
      <c r="F25" s="65"/>
      <c r="G25" s="70"/>
      <c r="H25" s="70"/>
      <c r="I25" s="71"/>
    </row>
    <row r="26" spans="1:9" s="68" customFormat="1" x14ac:dyDescent="0.25">
      <c r="A26" s="121" t="s">
        <v>108</v>
      </c>
      <c r="B26" s="122"/>
      <c r="C26" s="123"/>
      <c r="D26" s="80" t="s">
        <v>103</v>
      </c>
      <c r="E26" s="65">
        <f>E28</f>
        <v>12397</v>
      </c>
      <c r="F26" s="65">
        <f>F27</f>
        <v>11945</v>
      </c>
      <c r="G26" s="65">
        <f t="shared" ref="G26:I27" si="7">G27</f>
        <v>1000</v>
      </c>
      <c r="H26" s="65">
        <f t="shared" si="7"/>
        <v>1000</v>
      </c>
      <c r="I26" s="65">
        <f t="shared" si="7"/>
        <v>1000</v>
      </c>
    </row>
    <row r="27" spans="1:9" s="68" customFormat="1" x14ac:dyDescent="0.25">
      <c r="A27" s="86">
        <v>3</v>
      </c>
      <c r="B27" s="87"/>
      <c r="C27" s="79"/>
      <c r="D27" s="79" t="s">
        <v>10</v>
      </c>
      <c r="E27" s="69"/>
      <c r="F27" s="70">
        <f>F28</f>
        <v>11945</v>
      </c>
      <c r="G27" s="70">
        <f t="shared" si="7"/>
        <v>1000</v>
      </c>
      <c r="H27" s="70">
        <f t="shared" si="7"/>
        <v>1000</v>
      </c>
      <c r="I27" s="70">
        <f t="shared" si="7"/>
        <v>1000</v>
      </c>
    </row>
    <row r="28" spans="1:9" s="68" customFormat="1" x14ac:dyDescent="0.25">
      <c r="A28" s="86">
        <v>32</v>
      </c>
      <c r="B28" s="87"/>
      <c r="C28" s="79"/>
      <c r="D28" s="79" t="s">
        <v>27</v>
      </c>
      <c r="E28" s="69">
        <v>12397</v>
      </c>
      <c r="F28" s="70">
        <v>11945</v>
      </c>
      <c r="G28" s="70">
        <v>1000</v>
      </c>
      <c r="H28" s="70">
        <v>1000</v>
      </c>
      <c r="I28" s="71">
        <v>1000</v>
      </c>
    </row>
    <row r="29" spans="1:9" s="68" customFormat="1" x14ac:dyDescent="0.25">
      <c r="A29" s="124" t="s">
        <v>101</v>
      </c>
      <c r="B29" s="125"/>
      <c r="C29" s="126"/>
      <c r="D29" s="80" t="s">
        <v>104</v>
      </c>
      <c r="E29" s="69"/>
      <c r="F29" s="70"/>
      <c r="G29" s="70"/>
      <c r="H29" s="70"/>
      <c r="I29" s="71"/>
    </row>
    <row r="30" spans="1:9" s="68" customFormat="1" x14ac:dyDescent="0.25">
      <c r="A30" s="121" t="s">
        <v>109</v>
      </c>
      <c r="B30" s="122"/>
      <c r="C30" s="123"/>
      <c r="D30" s="80" t="s">
        <v>104</v>
      </c>
      <c r="E30" s="65">
        <f>E32</f>
        <v>35208</v>
      </c>
      <c r="F30" s="65">
        <f>F32</f>
        <v>33270</v>
      </c>
      <c r="G30" s="65">
        <f>G32</f>
        <v>15000</v>
      </c>
      <c r="H30" s="65">
        <f t="shared" ref="H30:I30" si="8">H32</f>
        <v>15000</v>
      </c>
      <c r="I30" s="65">
        <f t="shared" si="8"/>
        <v>15000</v>
      </c>
    </row>
    <row r="31" spans="1:9" s="68" customFormat="1" x14ac:dyDescent="0.25">
      <c r="A31" s="86">
        <v>3</v>
      </c>
      <c r="B31" s="87"/>
      <c r="C31" s="79"/>
      <c r="D31" s="79" t="s">
        <v>10</v>
      </c>
      <c r="E31" s="69"/>
      <c r="F31" s="70"/>
      <c r="G31" s="70"/>
      <c r="H31" s="70"/>
      <c r="I31" s="71"/>
    </row>
    <row r="32" spans="1:9" s="68" customFormat="1" x14ac:dyDescent="0.25">
      <c r="A32" s="118">
        <v>32</v>
      </c>
      <c r="B32" s="119"/>
      <c r="C32" s="120"/>
      <c r="D32" s="90" t="s">
        <v>27</v>
      </c>
      <c r="E32" s="69">
        <v>35208</v>
      </c>
      <c r="F32" s="70">
        <v>33270</v>
      </c>
      <c r="G32" s="70">
        <v>15000</v>
      </c>
      <c r="H32" s="70">
        <v>15000</v>
      </c>
      <c r="I32" s="71">
        <v>15000</v>
      </c>
    </row>
    <row r="33" spans="1:9" s="68" customFormat="1" x14ac:dyDescent="0.25">
      <c r="A33" s="124" t="s">
        <v>101</v>
      </c>
      <c r="B33" s="125"/>
      <c r="C33" s="126"/>
      <c r="D33" s="89" t="s">
        <v>113</v>
      </c>
      <c r="E33" s="69"/>
      <c r="F33" s="70"/>
      <c r="G33" s="70"/>
      <c r="H33" s="70"/>
      <c r="I33" s="71"/>
    </row>
    <row r="34" spans="1:9" s="68" customFormat="1" x14ac:dyDescent="0.25">
      <c r="A34" s="121" t="s">
        <v>94</v>
      </c>
      <c r="B34" s="122"/>
      <c r="C34" s="123"/>
      <c r="D34" s="89" t="s">
        <v>95</v>
      </c>
      <c r="E34" s="69">
        <f>E35</f>
        <v>0</v>
      </c>
      <c r="F34" s="69">
        <f t="shared" ref="F34:I34" si="9">F35</f>
        <v>0</v>
      </c>
      <c r="G34" s="91">
        <f t="shared" si="9"/>
        <v>50000</v>
      </c>
      <c r="H34" s="91">
        <f t="shared" si="9"/>
        <v>50000</v>
      </c>
      <c r="I34" s="91">
        <f t="shared" si="9"/>
        <v>50000</v>
      </c>
    </row>
    <row r="35" spans="1:9" x14ac:dyDescent="0.25">
      <c r="A35" s="118">
        <v>31</v>
      </c>
      <c r="B35" s="119"/>
      <c r="C35" s="120"/>
      <c r="D35" s="90" t="s">
        <v>11</v>
      </c>
      <c r="E35" s="8"/>
      <c r="F35" s="9"/>
      <c r="G35" s="9">
        <v>50000</v>
      </c>
      <c r="H35" s="9">
        <v>50000</v>
      </c>
      <c r="I35" s="10">
        <v>50000</v>
      </c>
    </row>
  </sheetData>
  <mergeCells count="24">
    <mergeCell ref="A6:C6"/>
    <mergeCell ref="A7:C7"/>
    <mergeCell ref="A1:I1"/>
    <mergeCell ref="A3:I3"/>
    <mergeCell ref="A5:C5"/>
    <mergeCell ref="A8:C8"/>
    <mergeCell ref="A9:C9"/>
    <mergeCell ref="A12:C12"/>
    <mergeCell ref="A10:C10"/>
    <mergeCell ref="A11:C11"/>
    <mergeCell ref="A14:C14"/>
    <mergeCell ref="A35:C35"/>
    <mergeCell ref="A13:C13"/>
    <mergeCell ref="A15:C15"/>
    <mergeCell ref="A25:C25"/>
    <mergeCell ref="A29:C29"/>
    <mergeCell ref="A16:C16"/>
    <mergeCell ref="A22:C22"/>
    <mergeCell ref="A23:C23"/>
    <mergeCell ref="A26:C26"/>
    <mergeCell ref="A30:C30"/>
    <mergeCell ref="A32:C32"/>
    <mergeCell ref="A33:C33"/>
    <mergeCell ref="A34:C34"/>
  </mergeCells>
  <pageMargins left="0.7" right="0.7" top="0.75" bottom="0.75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7</vt:i4>
      </vt:variant>
    </vt:vector>
  </HeadingPairs>
  <TitlesOfParts>
    <vt:vector size="7" baseType="lpstr">
      <vt:lpstr>SAŽETAK</vt:lpstr>
      <vt:lpstr> Račun prihoda i rashoda</vt:lpstr>
      <vt:lpstr>Prihodi i rashodi po izvorima</vt:lpstr>
      <vt:lpstr>Rashodi prema funkcijskoj kl</vt:lpstr>
      <vt:lpstr>Račun financiranja</vt:lpstr>
      <vt:lpstr>Račun financiranja po izvorima</vt:lpstr>
      <vt:lpstr>POSEBNI DIO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Marijan</cp:lastModifiedBy>
  <cp:lastPrinted>2023-10-09T08:17:34Z</cp:lastPrinted>
  <dcterms:created xsi:type="dcterms:W3CDTF">2022-08-12T12:51:27Z</dcterms:created>
  <dcterms:modified xsi:type="dcterms:W3CDTF">2023-11-06T10:17:45Z</dcterms:modified>
</cp:coreProperties>
</file>