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ttps://carnet-my.sharepoint.com/personal/brankica_leutarevic_skole_hr/Documents/A-RIZNICA 2024/FIN.IZVJEŠTAJ 2024/"/>
    </mc:Choice>
  </mc:AlternateContent>
  <xr:revisionPtr revIDLastSave="99" documentId="8_{E92A182F-FBCC-42EE-894E-28A1AFA6E067}" xr6:coauthVersionLast="47" xr6:coauthVersionMax="47" xr10:uidLastSave="{D6AE2670-B57C-452B-ADAE-EE4447264D55}"/>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E302" i="9"/>
  <c r="B302" i="9" s="1"/>
  <c r="H301" i="9"/>
  <c r="G301" i="9"/>
  <c r="E301" i="9" s="1"/>
  <c r="B301" i="9" s="1"/>
  <c r="F301" i="9"/>
  <c r="H300" i="9"/>
  <c r="G300" i="9"/>
  <c r="F300" i="9"/>
  <c r="H299" i="9"/>
  <c r="G299" i="9"/>
  <c r="F299" i="9"/>
  <c r="E299" i="9"/>
  <c r="B299" i="9" s="1"/>
  <c r="H298" i="9"/>
  <c r="E298" i="9" s="1"/>
  <c r="B298" i="9" s="1"/>
  <c r="G298" i="9"/>
  <c r="F298" i="9"/>
  <c r="H297" i="9"/>
  <c r="G297" i="9"/>
  <c r="E297" i="9" s="1"/>
  <c r="B297" i="9" s="1"/>
  <c r="F297" i="9"/>
  <c r="H296" i="9"/>
  <c r="G296" i="9"/>
  <c r="E296" i="9" s="1"/>
  <c r="B296" i="9" s="1"/>
  <c r="F296" i="9"/>
  <c r="H295" i="9"/>
  <c r="G295" i="9"/>
  <c r="F295" i="9"/>
  <c r="E295" i="9"/>
  <c r="B295" i="9" s="1"/>
  <c r="H294" i="9"/>
  <c r="G294" i="9"/>
  <c r="F294" i="9"/>
  <c r="H293" i="9"/>
  <c r="G293" i="9"/>
  <c r="F293" i="9"/>
  <c r="H292" i="9"/>
  <c r="G292" i="9"/>
  <c r="F292" i="9"/>
  <c r="F291" i="9"/>
  <c r="F290" i="9"/>
  <c r="H289" i="9"/>
  <c r="G289" i="9"/>
  <c r="F289" i="9"/>
  <c r="H288" i="9"/>
  <c r="G288" i="9"/>
  <c r="F288" i="9"/>
  <c r="H287" i="9"/>
  <c r="E287" i="9" s="1"/>
  <c r="B287" i="9" s="1"/>
  <c r="G287" i="9"/>
  <c r="F287" i="9"/>
  <c r="H286" i="9"/>
  <c r="E286" i="9" s="1"/>
  <c r="B286" i="9" s="1"/>
  <c r="G286" i="9"/>
  <c r="F286" i="9"/>
  <c r="F285" i="9"/>
  <c r="H284" i="9"/>
  <c r="G284" i="9"/>
  <c r="E284" i="9" s="1"/>
  <c r="B284" i="9" s="1"/>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s="1"/>
  <c r="E270" i="9"/>
  <c r="B270" i="9" s="1"/>
  <c r="M269" i="9"/>
  <c r="L269" i="9"/>
  <c r="E269" i="9"/>
  <c r="M268" i="9"/>
  <c r="L268" i="9"/>
  <c r="F268" i="9" s="1"/>
  <c r="E268" i="9"/>
  <c r="M267" i="9"/>
  <c r="L267" i="9"/>
  <c r="F267" i="9"/>
  <c r="E267" i="9"/>
  <c r="M266" i="9"/>
  <c r="L266" i="9"/>
  <c r="F266" i="9" s="1"/>
  <c r="E266" i="9"/>
  <c r="M265" i="9"/>
  <c r="L265" i="9"/>
  <c r="E265" i="9"/>
  <c r="M264" i="9"/>
  <c r="L264" i="9"/>
  <c r="F264" i="9" s="1"/>
  <c r="E264" i="9"/>
  <c r="B264" i="9" s="1"/>
  <c r="M263" i="9"/>
  <c r="L263" i="9"/>
  <c r="F263" i="9"/>
  <c r="E263" i="9"/>
  <c r="B263" i="9" s="1"/>
  <c r="M262" i="9"/>
  <c r="L262" i="9"/>
  <c r="F262" i="9" s="1"/>
  <c r="E262" i="9"/>
  <c r="M261" i="9"/>
  <c r="L261" i="9"/>
  <c r="E261" i="9"/>
  <c r="M260" i="9"/>
  <c r="L260" i="9"/>
  <c r="F260" i="9" s="1"/>
  <c r="E260" i="9"/>
  <c r="M259" i="9"/>
  <c r="L259" i="9"/>
  <c r="F259" i="9"/>
  <c r="E259" i="9"/>
  <c r="M258" i="9"/>
  <c r="L258" i="9"/>
  <c r="F258" i="9" s="1"/>
  <c r="B258" i="9" s="1"/>
  <c r="E258" i="9"/>
  <c r="M257" i="9"/>
  <c r="L257" i="9"/>
  <c r="E257" i="9"/>
  <c r="M256" i="9"/>
  <c r="F256" i="9" s="1"/>
  <c r="L256" i="9"/>
  <c r="E256" i="9"/>
  <c r="B256" i="9" s="1"/>
  <c r="M255" i="9"/>
  <c r="L255" i="9"/>
  <c r="F255" i="9"/>
  <c r="E255" i="9"/>
  <c r="B255" i="9" s="1"/>
  <c r="M254" i="9"/>
  <c r="L254" i="9"/>
  <c r="F254" i="9" s="1"/>
  <c r="B254" i="9" s="1"/>
  <c r="E254" i="9"/>
  <c r="M253" i="9"/>
  <c r="L253" i="9"/>
  <c r="E253" i="9"/>
  <c r="M252" i="9"/>
  <c r="F252" i="9" s="1"/>
  <c r="L252" i="9"/>
  <c r="E252" i="9"/>
  <c r="M251" i="9"/>
  <c r="L251" i="9"/>
  <c r="F251" i="9"/>
  <c r="E251" i="9"/>
  <c r="B251" i="9" s="1"/>
  <c r="M250" i="9"/>
  <c r="L250" i="9"/>
  <c r="F250" i="9" s="1"/>
  <c r="B250" i="9" s="1"/>
  <c r="E250" i="9"/>
  <c r="M249" i="9"/>
  <c r="L249" i="9"/>
  <c r="E249" i="9"/>
  <c r="M248" i="9"/>
  <c r="L248" i="9"/>
  <c r="F248" i="9" s="1"/>
  <c r="E248" i="9"/>
  <c r="B248" i="9" s="1"/>
  <c r="M247" i="9"/>
  <c r="L247" i="9"/>
  <c r="F247" i="9"/>
  <c r="E247" i="9"/>
  <c r="B247" i="9" s="1"/>
  <c r="M246" i="9"/>
  <c r="L246" i="9"/>
  <c r="F246" i="9" s="1"/>
  <c r="B246" i="9" s="1"/>
  <c r="E246" i="9"/>
  <c r="M245" i="9"/>
  <c r="L245" i="9"/>
  <c r="E245" i="9"/>
  <c r="M244" i="9"/>
  <c r="L244" i="9"/>
  <c r="F244" i="9" s="1"/>
  <c r="E244" i="9"/>
  <c r="B244" i="9" s="1"/>
  <c r="M243" i="9"/>
  <c r="L243" i="9"/>
  <c r="F243" i="9"/>
  <c r="E243" i="9"/>
  <c r="B243" i="9" s="1"/>
  <c r="M242" i="9"/>
  <c r="L242" i="9"/>
  <c r="F242" i="9" s="1"/>
  <c r="B242" i="9" s="1"/>
  <c r="E242" i="9"/>
  <c r="M241" i="9"/>
  <c r="L241" i="9"/>
  <c r="E241" i="9"/>
  <c r="M240" i="9"/>
  <c r="F240" i="9" s="1"/>
  <c r="L240" i="9"/>
  <c r="E240" i="9"/>
  <c r="B240" i="9" s="1"/>
  <c r="M239" i="9"/>
  <c r="L239" i="9"/>
  <c r="F239" i="9"/>
  <c r="E239" i="9"/>
  <c r="B239" i="9" s="1"/>
  <c r="M238" i="9"/>
  <c r="L238" i="9"/>
  <c r="F238" i="9" s="1"/>
  <c r="B238" i="9" s="1"/>
  <c r="E238" i="9"/>
  <c r="M237" i="9"/>
  <c r="L237" i="9"/>
  <c r="E237" i="9"/>
  <c r="M236" i="9"/>
  <c r="F236" i="9" s="1"/>
  <c r="L236" i="9"/>
  <c r="E236" i="9"/>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M229" i="9"/>
  <c r="F229" i="9" s="1"/>
  <c r="B229" i="9" s="1"/>
  <c r="L229" i="9"/>
  <c r="E229" i="9"/>
  <c r="M228" i="9"/>
  <c r="L228" i="9"/>
  <c r="F228" i="9" s="1"/>
  <c r="E228" i="9"/>
  <c r="B228" i="9" s="1"/>
  <c r="M227" i="9"/>
  <c r="L227" i="9"/>
  <c r="F227" i="9"/>
  <c r="B227" i="9" s="1"/>
  <c r="E227" i="9"/>
  <c r="M226" i="9"/>
  <c r="L226" i="9"/>
  <c r="F226" i="9" s="1"/>
  <c r="E226" i="9"/>
  <c r="M225" i="9"/>
  <c r="F225" i="9" s="1"/>
  <c r="B225" i="9" s="1"/>
  <c r="L225" i="9"/>
  <c r="E225" i="9"/>
  <c r="M224" i="9"/>
  <c r="L224" i="9"/>
  <c r="F224" i="9" s="1"/>
  <c r="E224" i="9"/>
  <c r="B224" i="9" s="1"/>
  <c r="M223" i="9"/>
  <c r="F223" i="9" s="1"/>
  <c r="B223" i="9" s="1"/>
  <c r="L223" i="9"/>
  <c r="E223" i="9"/>
  <c r="M222" i="9"/>
  <c r="L222" i="9"/>
  <c r="F222" i="9" s="1"/>
  <c r="E222" i="9"/>
  <c r="M221" i="9"/>
  <c r="F221" i="9" s="1"/>
  <c r="B221" i="9" s="1"/>
  <c r="L221" i="9"/>
  <c r="E221" i="9"/>
  <c r="M220" i="9"/>
  <c r="L220" i="9"/>
  <c r="E220" i="9"/>
  <c r="M219" i="9"/>
  <c r="F219" i="9" s="1"/>
  <c r="B219" i="9" s="1"/>
  <c r="L219" i="9"/>
  <c r="E219" i="9"/>
  <c r="M218" i="9"/>
  <c r="L218" i="9"/>
  <c r="E218" i="9"/>
  <c r="M217" i="9"/>
  <c r="F217" i="9" s="1"/>
  <c r="B217" i="9" s="1"/>
  <c r="L217" i="9"/>
  <c r="E217" i="9"/>
  <c r="M216" i="9"/>
  <c r="L216" i="9"/>
  <c r="F216" i="9" s="1"/>
  <c r="E216" i="9"/>
  <c r="B216" i="9" s="1"/>
  <c r="M215" i="9"/>
  <c r="L215" i="9"/>
  <c r="F215" i="9" s="1"/>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F143" i="9"/>
  <c r="H142" i="9"/>
  <c r="E142" i="9" s="1"/>
  <c r="B142" i="9" s="1"/>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G45" i="9"/>
  <c r="F45" i="9"/>
  <c r="H44" i="9"/>
  <c r="G44" i="9"/>
  <c r="F44" i="9"/>
  <c r="H43" i="9"/>
  <c r="E43" i="9" s="1"/>
  <c r="B43" i="9" s="1"/>
  <c r="G43" i="9"/>
  <c r="F43" i="9"/>
  <c r="H42" i="9"/>
  <c r="G42" i="9"/>
  <c r="E42" i="9" s="1"/>
  <c r="B42" i="9" s="1"/>
  <c r="F42" i="9"/>
  <c r="H41" i="9"/>
  <c r="G41" i="9"/>
  <c r="F41" i="9"/>
  <c r="H40" i="9"/>
  <c r="G40" i="9"/>
  <c r="F40" i="9"/>
  <c r="H39" i="9"/>
  <c r="G39" i="9"/>
  <c r="F39" i="9"/>
  <c r="E39" i="9"/>
  <c r="B39" i="9" s="1"/>
  <c r="H38" i="9"/>
  <c r="G38" i="9"/>
  <c r="F38" i="9"/>
  <c r="H37" i="9"/>
  <c r="G37" i="9"/>
  <c r="E37" i="9" s="1"/>
  <c r="B37" i="9" s="1"/>
  <c r="F37" i="9"/>
  <c r="H36" i="9"/>
  <c r="G36" i="9"/>
  <c r="F36" i="9"/>
  <c r="E36" i="9"/>
  <c r="B36" i="9" s="1"/>
  <c r="H35" i="9"/>
  <c r="G35" i="9"/>
  <c r="F35" i="9"/>
  <c r="E35" i="9"/>
  <c r="B35" i="9" s="1"/>
  <c r="H34" i="9"/>
  <c r="G34" i="9"/>
  <c r="E34" i="9" s="1"/>
  <c r="B34" i="9" s="1"/>
  <c r="F34" i="9"/>
  <c r="H33" i="9"/>
  <c r="G33" i="9"/>
  <c r="E33" i="9" s="1"/>
  <c r="B33" i="9" s="1"/>
  <c r="F33" i="9"/>
  <c r="H32" i="9"/>
  <c r="G32" i="9"/>
  <c r="F32" i="9"/>
  <c r="H31" i="9"/>
  <c r="G31" i="9"/>
  <c r="F31" i="9"/>
  <c r="E31" i="9"/>
  <c r="B31" i="9" s="1"/>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E275" i="9" s="1"/>
  <c r="I3" i="9"/>
  <c r="H3" i="9"/>
  <c r="G3" i="9"/>
  <c r="D101" i="8"/>
  <c r="D95" i="8"/>
  <c r="D90" i="8"/>
  <c r="D85" i="8"/>
  <c r="D80" i="8"/>
  <c r="D75" i="8"/>
  <c r="D70" i="8"/>
  <c r="D65" i="8"/>
  <c r="D60" i="8"/>
  <c r="D55" i="8"/>
  <c r="D49" i="8" s="1"/>
  <c r="D50" i="8"/>
  <c r="D44" i="8"/>
  <c r="C1519" i="1" s="1"/>
  <c r="H1519" i="1" s="1"/>
  <c r="D36" i="8"/>
  <c r="D26" i="8"/>
  <c r="D24" i="8" s="1"/>
  <c r="C1499" i="1" s="1"/>
  <c r="D18" i="8"/>
  <c r="D8" i="8"/>
  <c r="D6" i="8" s="1"/>
  <c r="E44" i="7"/>
  <c r="D44" i="7"/>
  <c r="E39" i="7"/>
  <c r="D39" i="7"/>
  <c r="D38" i="7" s="1"/>
  <c r="E38" i="7"/>
  <c r="E30" i="7"/>
  <c r="D30" i="7"/>
  <c r="E23" i="7"/>
  <c r="E22" i="7" s="1"/>
  <c r="D23" i="7"/>
  <c r="D22" i="7"/>
  <c r="H30" i="3" s="1"/>
  <c r="E14" i="7"/>
  <c r="D14" i="7"/>
  <c r="E7" i="7"/>
  <c r="D7" i="7"/>
  <c r="D6" i="7" s="1"/>
  <c r="D5" i="7" s="1"/>
  <c r="C1436" i="1"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D245" i="5"/>
  <c r="F245"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154" i="1" s="1"/>
  <c r="D180" i="5"/>
  <c r="F179" i="5"/>
  <c r="F178" i="5"/>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D79" i="5"/>
  <c r="D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F418" i="4"/>
  <c r="E418" i="4"/>
  <c r="D418" i="4"/>
  <c r="E417" i="4"/>
  <c r="E644" i="4" s="1"/>
  <c r="D638" i="1" s="1"/>
  <c r="H638" i="1" s="1"/>
  <c r="D417" i="4"/>
  <c r="D644" i="4" s="1"/>
  <c r="F644" i="4" s="1"/>
  <c r="E416" i="4"/>
  <c r="D416" i="4"/>
  <c r="D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E298"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F264" i="4"/>
  <c r="E264" i="4"/>
  <c r="D264" i="4"/>
  <c r="E263"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D215" i="4" s="1"/>
  <c r="F215" i="4" s="1"/>
  <c r="E215" i="4"/>
  <c r="F214" i="4"/>
  <c r="F213" i="4"/>
  <c r="F212" i="4"/>
  <c r="F211" i="4"/>
  <c r="E210" i="4"/>
  <c r="E196" i="4" s="1"/>
  <c r="D192" i="1" s="1"/>
  <c r="H192" i="1" s="1"/>
  <c r="D210" i="4"/>
  <c r="F210" i="4" s="1"/>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E133" i="4"/>
  <c r="F133" i="4" s="1"/>
  <c r="D133" i="4"/>
  <c r="F132" i="4"/>
  <c r="F131" i="4"/>
  <c r="F130" i="4"/>
  <c r="F129" i="4"/>
  <c r="E128" i="4"/>
  <c r="D128" i="4"/>
  <c r="F127" i="4"/>
  <c r="F126" i="4"/>
  <c r="E125" i="4"/>
  <c r="F125" i="4" s="1"/>
  <c r="D125"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G25" i="3"/>
  <c r="B25" i="3"/>
  <c r="I24" i="3"/>
  <c r="H24" i="3"/>
  <c r="G24" i="3"/>
  <c r="B24" i="3"/>
  <c r="G23" i="3"/>
  <c r="B23" i="3"/>
  <c r="G22" i="3"/>
  <c r="B22" i="3"/>
  <c r="G21" i="3"/>
  <c r="B21" i="3"/>
  <c r="H20" i="3"/>
  <c r="G20" i="3"/>
  <c r="B20" i="3"/>
  <c r="G19" i="3"/>
  <c r="B19" i="3"/>
  <c r="G18" i="3"/>
  <c r="B18" i="3"/>
  <c r="G17" i="3"/>
  <c r="B17" i="3"/>
  <c r="G16" i="3"/>
  <c r="B16" i="3"/>
  <c r="H10" i="3" a="1"/>
  <c r="H10" i="3" s="1"/>
  <c r="L3" i="9" s="1"/>
  <c r="H1580" i="1"/>
  <c r="G1580" i="1"/>
  <c r="C1580" i="1"/>
  <c r="G1579" i="1"/>
  <c r="C1579" i="1"/>
  <c r="H1579" i="1" s="1"/>
  <c r="C1578" i="1"/>
  <c r="G1578" i="1" s="1"/>
  <c r="H1577" i="1"/>
  <c r="C1577" i="1"/>
  <c r="G1577" i="1" s="1"/>
  <c r="C1576" i="1"/>
  <c r="H1576" i="1" s="1"/>
  <c r="G1575" i="1"/>
  <c r="C1575" i="1"/>
  <c r="H1575" i="1" s="1"/>
  <c r="C1574" i="1"/>
  <c r="G1574" i="1" s="1"/>
  <c r="H1573" i="1"/>
  <c r="C1573" i="1"/>
  <c r="G1573" i="1" s="1"/>
  <c r="H1572" i="1"/>
  <c r="G1572" i="1"/>
  <c r="C1572" i="1"/>
  <c r="G1571" i="1"/>
  <c r="C1571" i="1"/>
  <c r="H1571" i="1" s="1"/>
  <c r="C1570" i="1"/>
  <c r="G1570" i="1" s="1"/>
  <c r="H1569" i="1"/>
  <c r="C1569" i="1"/>
  <c r="G1569" i="1" s="1"/>
  <c r="H1568" i="1"/>
  <c r="G1568" i="1"/>
  <c r="C1568" i="1"/>
  <c r="G1567" i="1"/>
  <c r="C1567" i="1"/>
  <c r="H1567" i="1" s="1"/>
  <c r="C1566" i="1"/>
  <c r="G1566" i="1" s="1"/>
  <c r="H1565" i="1"/>
  <c r="C1565" i="1"/>
  <c r="G1565" i="1" s="1"/>
  <c r="H1564" i="1"/>
  <c r="G1564" i="1"/>
  <c r="C1564" i="1"/>
  <c r="G1563" i="1"/>
  <c r="C1563" i="1"/>
  <c r="H1563" i="1" s="1"/>
  <c r="C1562" i="1"/>
  <c r="G1562" i="1" s="1"/>
  <c r="H1561" i="1"/>
  <c r="C1561" i="1"/>
  <c r="G1561" i="1" s="1"/>
  <c r="H1560" i="1"/>
  <c r="G1560" i="1"/>
  <c r="C1560" i="1"/>
  <c r="G1559" i="1"/>
  <c r="C1559" i="1"/>
  <c r="H1559" i="1" s="1"/>
  <c r="C1558" i="1"/>
  <c r="G1558" i="1" s="1"/>
  <c r="H1557" i="1"/>
  <c r="C1557" i="1"/>
  <c r="G1557" i="1" s="1"/>
  <c r="H1556" i="1"/>
  <c r="G1556" i="1"/>
  <c r="C1556" i="1"/>
  <c r="G1555" i="1"/>
  <c r="C1555" i="1"/>
  <c r="H1555" i="1" s="1"/>
  <c r="C1554" i="1"/>
  <c r="G1554" i="1" s="1"/>
  <c r="H1553" i="1"/>
  <c r="C1553" i="1"/>
  <c r="G1553" i="1" s="1"/>
  <c r="H1552" i="1"/>
  <c r="G1552" i="1"/>
  <c r="C1552" i="1"/>
  <c r="G1551" i="1"/>
  <c r="C1551" i="1"/>
  <c r="H1551" i="1" s="1"/>
  <c r="C1550" i="1"/>
  <c r="G1550" i="1" s="1"/>
  <c r="H1549" i="1"/>
  <c r="C1549" i="1"/>
  <c r="G1549" i="1" s="1"/>
  <c r="H1548" i="1"/>
  <c r="G1548" i="1"/>
  <c r="C1548" i="1"/>
  <c r="G1547" i="1"/>
  <c r="C1547" i="1"/>
  <c r="H1547" i="1" s="1"/>
  <c r="C1546" i="1"/>
  <c r="G1546" i="1" s="1"/>
  <c r="H1545" i="1"/>
  <c r="C1545" i="1"/>
  <c r="G1545" i="1" s="1"/>
  <c r="H1544" i="1"/>
  <c r="G1544" i="1"/>
  <c r="C1544" i="1"/>
  <c r="G1543" i="1"/>
  <c r="C1543" i="1"/>
  <c r="H1543" i="1" s="1"/>
  <c r="C1542" i="1"/>
  <c r="G1542" i="1" s="1"/>
  <c r="H1541" i="1"/>
  <c r="C1541" i="1"/>
  <c r="G1541" i="1" s="1"/>
  <c r="H1540" i="1"/>
  <c r="G1540" i="1"/>
  <c r="C1540" i="1"/>
  <c r="G1539" i="1"/>
  <c r="C1539" i="1"/>
  <c r="H1539" i="1" s="1"/>
  <c r="C1538" i="1"/>
  <c r="G1538" i="1" s="1"/>
  <c r="H1537" i="1"/>
  <c r="C1537" i="1"/>
  <c r="G1537" i="1" s="1"/>
  <c r="H1536" i="1"/>
  <c r="G1536" i="1"/>
  <c r="C1536" i="1"/>
  <c r="G1535" i="1"/>
  <c r="C1535" i="1"/>
  <c r="H1535" i="1" s="1"/>
  <c r="C1534" i="1"/>
  <c r="G1534" i="1" s="1"/>
  <c r="H1533" i="1"/>
  <c r="C1533" i="1"/>
  <c r="G1533" i="1" s="1"/>
  <c r="H1532" i="1"/>
  <c r="G1532" i="1"/>
  <c r="C1532" i="1"/>
  <c r="C1531" i="1"/>
  <c r="H1531" i="1" s="1"/>
  <c r="C1530" i="1"/>
  <c r="G1530" i="1" s="1"/>
  <c r="H1529" i="1"/>
  <c r="C1529" i="1"/>
  <c r="G1529" i="1" s="1"/>
  <c r="H1528" i="1"/>
  <c r="G1528" i="1"/>
  <c r="C1528" i="1"/>
  <c r="G1527" i="1"/>
  <c r="C1527" i="1"/>
  <c r="H1527" i="1" s="1"/>
  <c r="C1526" i="1"/>
  <c r="G1526" i="1" s="1"/>
  <c r="H1525" i="1"/>
  <c r="C1525" i="1"/>
  <c r="G1525" i="1" s="1"/>
  <c r="C1524" i="1"/>
  <c r="G1524" i="1" s="1"/>
  <c r="G1523" i="1"/>
  <c r="C1523" i="1"/>
  <c r="H1523" i="1" s="1"/>
  <c r="C1522" i="1"/>
  <c r="G1522" i="1" s="1"/>
  <c r="H1521" i="1"/>
  <c r="C1521" i="1"/>
  <c r="G1521" i="1" s="1"/>
  <c r="C1520" i="1"/>
  <c r="G1520" i="1" s="1"/>
  <c r="H1516" i="1"/>
  <c r="G1516" i="1"/>
  <c r="C1516" i="1"/>
  <c r="G1515" i="1"/>
  <c r="C1515" i="1"/>
  <c r="H1515" i="1" s="1"/>
  <c r="C1514" i="1"/>
  <c r="G1514" i="1" s="1"/>
  <c r="H1513" i="1"/>
  <c r="C1513" i="1"/>
  <c r="G1513" i="1" s="1"/>
  <c r="H1512" i="1"/>
  <c r="G1512" i="1"/>
  <c r="C1512" i="1"/>
  <c r="G1511" i="1"/>
  <c r="C1511" i="1"/>
  <c r="H1511" i="1" s="1"/>
  <c r="C1510" i="1"/>
  <c r="G1510" i="1" s="1"/>
  <c r="C1509" i="1"/>
  <c r="G1509" i="1" s="1"/>
  <c r="H1508" i="1"/>
  <c r="G1508" i="1"/>
  <c r="C1508" i="1"/>
  <c r="G1507" i="1"/>
  <c r="C1507" i="1"/>
  <c r="H1507" i="1" s="1"/>
  <c r="C1506" i="1"/>
  <c r="G1506" i="1" s="1"/>
  <c r="H1505" i="1"/>
  <c r="C1505" i="1"/>
  <c r="G1505" i="1" s="1"/>
  <c r="G1504" i="1"/>
  <c r="C1504" i="1"/>
  <c r="H1504" i="1" s="1"/>
  <c r="C1503" i="1"/>
  <c r="H1503" i="1" s="1"/>
  <c r="C1502" i="1"/>
  <c r="G1502" i="1" s="1"/>
  <c r="C1501" i="1"/>
  <c r="G1501" i="1" s="1"/>
  <c r="C1500" i="1"/>
  <c r="H1500" i="1" s="1"/>
  <c r="C1498" i="1"/>
  <c r="G1498" i="1" s="1"/>
  <c r="H1497" i="1"/>
  <c r="G1497" i="1"/>
  <c r="C1497" i="1"/>
  <c r="H1496" i="1"/>
  <c r="G1496" i="1"/>
  <c r="C1496" i="1"/>
  <c r="G1495" i="1"/>
  <c r="C1495" i="1"/>
  <c r="H1495" i="1" s="1"/>
  <c r="C1494" i="1"/>
  <c r="G1494" i="1" s="1"/>
  <c r="H1493" i="1"/>
  <c r="G1493" i="1"/>
  <c r="C1493" i="1"/>
  <c r="C1492" i="1"/>
  <c r="H1492" i="1" s="1"/>
  <c r="C1491" i="1"/>
  <c r="H1491" i="1" s="1"/>
  <c r="C1490" i="1"/>
  <c r="G1490" i="1" s="1"/>
  <c r="H1489" i="1"/>
  <c r="G1489" i="1"/>
  <c r="C1489" i="1"/>
  <c r="H1488" i="1"/>
  <c r="G1488" i="1"/>
  <c r="C1488" i="1"/>
  <c r="G1487" i="1"/>
  <c r="C1487" i="1"/>
  <c r="H1487" i="1" s="1"/>
  <c r="C1486" i="1"/>
  <c r="G1486" i="1" s="1"/>
  <c r="C1485" i="1"/>
  <c r="H1485" i="1" s="1"/>
  <c r="H1484" i="1"/>
  <c r="C1484" i="1"/>
  <c r="G1484" i="1" s="1"/>
  <c r="C1483" i="1"/>
  <c r="H1483" i="1" s="1"/>
  <c r="C1482" i="1"/>
  <c r="G1482" i="1" s="1"/>
  <c r="H1480" i="1"/>
  <c r="G1480" i="1"/>
  <c r="C1480" i="1"/>
  <c r="D1479" i="1"/>
  <c r="C1479" i="1"/>
  <c r="J1479" i="1" s="1"/>
  <c r="G1478" i="1"/>
  <c r="D1478" i="1"/>
  <c r="J1478" i="1" s="1"/>
  <c r="C1478" i="1"/>
  <c r="H1478" i="1" s="1"/>
  <c r="D1477" i="1"/>
  <c r="C1477" i="1"/>
  <c r="J1477" i="1" s="1"/>
  <c r="G1476" i="1"/>
  <c r="D1476" i="1"/>
  <c r="J1476" i="1" s="1"/>
  <c r="C1476" i="1"/>
  <c r="H1476" i="1" s="1"/>
  <c r="G1475" i="1"/>
  <c r="D1475" i="1"/>
  <c r="C1475" i="1"/>
  <c r="H1475" i="1" s="1"/>
  <c r="D1474" i="1"/>
  <c r="C1474" i="1"/>
  <c r="J1474" i="1" s="1"/>
  <c r="G1473" i="1"/>
  <c r="D1473" i="1"/>
  <c r="J1473" i="1" s="1"/>
  <c r="C1473" i="1"/>
  <c r="H1473" i="1" s="1"/>
  <c r="D1472" i="1"/>
  <c r="C1472" i="1"/>
  <c r="J1472" i="1" s="1"/>
  <c r="G1471" i="1"/>
  <c r="I1471" i="1" s="1"/>
  <c r="D1471" i="1"/>
  <c r="J1471" i="1" s="1"/>
  <c r="C1471" i="1"/>
  <c r="H1471" i="1" s="1"/>
  <c r="G1470" i="1"/>
  <c r="D1470" i="1"/>
  <c r="C1470" i="1"/>
  <c r="H1470" i="1" s="1"/>
  <c r="G1469" i="1"/>
  <c r="D1469" i="1"/>
  <c r="C1469" i="1"/>
  <c r="H1469" i="1" s="1"/>
  <c r="D1468" i="1"/>
  <c r="C1468" i="1"/>
  <c r="J1468" i="1" s="1"/>
  <c r="G1467" i="1"/>
  <c r="D1467" i="1"/>
  <c r="J1467" i="1" s="1"/>
  <c r="C1467" i="1"/>
  <c r="H1467" i="1" s="1"/>
  <c r="D1466" i="1"/>
  <c r="C1466" i="1"/>
  <c r="J1466" i="1" s="1"/>
  <c r="G1465" i="1"/>
  <c r="I1465" i="1" s="1"/>
  <c r="D1465" i="1"/>
  <c r="J1465" i="1" s="1"/>
  <c r="C1465" i="1"/>
  <c r="H1465" i="1" s="1"/>
  <c r="D1464" i="1"/>
  <c r="C1464" i="1"/>
  <c r="J1464" i="1" s="1"/>
  <c r="G1463" i="1"/>
  <c r="I1463" i="1" s="1"/>
  <c r="D1463" i="1"/>
  <c r="H1463" i="1" s="1"/>
  <c r="C1463" i="1"/>
  <c r="D1462" i="1"/>
  <c r="C1462" i="1"/>
  <c r="J1462" i="1" s="1"/>
  <c r="D1461" i="1"/>
  <c r="C1461" i="1"/>
  <c r="H1461" i="1" s="1"/>
  <c r="G1460" i="1"/>
  <c r="I1460" i="1" s="1"/>
  <c r="D1460" i="1"/>
  <c r="J1460" i="1" s="1"/>
  <c r="C1460" i="1"/>
  <c r="H1460" i="1" s="1"/>
  <c r="D1459" i="1"/>
  <c r="C1459" i="1"/>
  <c r="J1459" i="1" s="1"/>
  <c r="G1458" i="1"/>
  <c r="I1458" i="1" s="1"/>
  <c r="D1458" i="1"/>
  <c r="J1458" i="1" s="1"/>
  <c r="C1458" i="1"/>
  <c r="H1458" i="1" s="1"/>
  <c r="D1457" i="1"/>
  <c r="C1457" i="1"/>
  <c r="J1457" i="1" s="1"/>
  <c r="G1456" i="1"/>
  <c r="D1456" i="1"/>
  <c r="C1456" i="1"/>
  <c r="H1456" i="1" s="1"/>
  <c r="D1455" i="1"/>
  <c r="C1455" i="1"/>
  <c r="J1455" i="1" s="1"/>
  <c r="D1454" i="1"/>
  <c r="C1454" i="1"/>
  <c r="H1454" i="1" s="1"/>
  <c r="D1453" i="1"/>
  <c r="C1453" i="1"/>
  <c r="H1453" i="1" s="1"/>
  <c r="G1452" i="1"/>
  <c r="D1452" i="1"/>
  <c r="J1452" i="1" s="1"/>
  <c r="C1452" i="1"/>
  <c r="H1452" i="1" s="1"/>
  <c r="D1451" i="1"/>
  <c r="C1451" i="1"/>
  <c r="J1451" i="1" s="1"/>
  <c r="G1450" i="1"/>
  <c r="I1450" i="1" s="1"/>
  <c r="D1450" i="1"/>
  <c r="J1450" i="1" s="1"/>
  <c r="C1450" i="1"/>
  <c r="H1450" i="1" s="1"/>
  <c r="D1449" i="1"/>
  <c r="C1449" i="1"/>
  <c r="J1449" i="1" s="1"/>
  <c r="G1448" i="1"/>
  <c r="I1448" i="1" s="1"/>
  <c r="D1448" i="1"/>
  <c r="J1448" i="1" s="1"/>
  <c r="C1448" i="1"/>
  <c r="H1448" i="1" s="1"/>
  <c r="D1447" i="1"/>
  <c r="C1447" i="1"/>
  <c r="J1447" i="1" s="1"/>
  <c r="G1446" i="1"/>
  <c r="D1446" i="1"/>
  <c r="J1446" i="1" s="1"/>
  <c r="C1446" i="1"/>
  <c r="H1446" i="1" s="1"/>
  <c r="H1445" i="1"/>
  <c r="G1445" i="1"/>
  <c r="D1445" i="1"/>
  <c r="C1445" i="1"/>
  <c r="J1445" i="1" s="1"/>
  <c r="D1444" i="1"/>
  <c r="J1444" i="1" s="1"/>
  <c r="C1444" i="1"/>
  <c r="G1444" i="1" s="1"/>
  <c r="H1443" i="1"/>
  <c r="G1443" i="1"/>
  <c r="I1443" i="1" s="1"/>
  <c r="D1443" i="1"/>
  <c r="C1443" i="1"/>
  <c r="J1443" i="1" s="1"/>
  <c r="D1442" i="1"/>
  <c r="J1442" i="1" s="1"/>
  <c r="C1442" i="1"/>
  <c r="G1442" i="1" s="1"/>
  <c r="H1441" i="1"/>
  <c r="G1441" i="1"/>
  <c r="I1441" i="1" s="1"/>
  <c r="D1441" i="1"/>
  <c r="C1441" i="1"/>
  <c r="J1441" i="1" s="1"/>
  <c r="D1440" i="1"/>
  <c r="J1440" i="1" s="1"/>
  <c r="C1440" i="1"/>
  <c r="G1440" i="1" s="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D1409" i="1"/>
  <c r="H1409" i="1" s="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D1262" i="1"/>
  <c r="G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H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4" i="1" s="1"/>
  <c r="C1224" i="1"/>
  <c r="D1223" i="1"/>
  <c r="H1223" i="1" s="1"/>
  <c r="C1223" i="1"/>
  <c r="C1222" i="1"/>
  <c r="H1221" i="1"/>
  <c r="G1221" i="1"/>
  <c r="D1221" i="1"/>
  <c r="C1221" i="1"/>
  <c r="H1220" i="1"/>
  <c r="G1220" i="1"/>
  <c r="D1220" i="1"/>
  <c r="C1220" i="1"/>
  <c r="H1219" i="1"/>
  <c r="G1219" i="1"/>
  <c r="D1219" i="1"/>
  <c r="C1219" i="1"/>
  <c r="G1218" i="1"/>
  <c r="D1218" i="1"/>
  <c r="H1218" i="1" s="1"/>
  <c r="C1218" i="1"/>
  <c r="D1217" i="1"/>
  <c r="H1217" i="1" s="1"/>
  <c r="C1217" i="1"/>
  <c r="D1216" i="1"/>
  <c r="H1216" i="1" s="1"/>
  <c r="C1216" i="1"/>
  <c r="D1215" i="1"/>
  <c r="D1213" i="1"/>
  <c r="G1213" i="1" s="1"/>
  <c r="C1213" i="1"/>
  <c r="H1212" i="1"/>
  <c r="G1212" i="1"/>
  <c r="D1212" i="1"/>
  <c r="C1212" i="1"/>
  <c r="H1211" i="1"/>
  <c r="D1211" i="1"/>
  <c r="G1211" i="1" s="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G1156" i="1"/>
  <c r="D1156" i="1"/>
  <c r="H1156" i="1" s="1"/>
  <c r="C1156" i="1"/>
  <c r="D1155" i="1"/>
  <c r="H1155" i="1" s="1"/>
  <c r="C1155" i="1"/>
  <c r="G1151" i="1"/>
  <c r="D1151" i="1"/>
  <c r="H1151" i="1" s="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G1138"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G1064"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D1004" i="1"/>
  <c r="H1004" i="1" s="1"/>
  <c r="C1004" i="1"/>
  <c r="D1003" i="1"/>
  <c r="H1003" i="1" s="1"/>
  <c r="C1003" i="1"/>
  <c r="D1002" i="1"/>
  <c r="H1002" i="1" s="1"/>
  <c r="C1002" i="1"/>
  <c r="H1001" i="1"/>
  <c r="G1001" i="1"/>
  <c r="D1001" i="1"/>
  <c r="C1001" i="1"/>
  <c r="D1000" i="1"/>
  <c r="H1000" i="1" s="1"/>
  <c r="C1000" i="1"/>
  <c r="D999" i="1"/>
  <c r="H999" i="1" s="1"/>
  <c r="C999" i="1"/>
  <c r="D998" i="1"/>
  <c r="H998" i="1" s="1"/>
  <c r="C998" i="1"/>
  <c r="D997" i="1"/>
  <c r="H997" i="1" s="1"/>
  <c r="C997" i="1"/>
  <c r="D996" i="1"/>
  <c r="H996" i="1" s="1"/>
  <c r="C996" i="1"/>
  <c r="H995" i="1"/>
  <c r="G995" i="1"/>
  <c r="D995" i="1"/>
  <c r="C995" i="1"/>
  <c r="H994" i="1"/>
  <c r="G994" i="1"/>
  <c r="D994" i="1"/>
  <c r="C994" i="1"/>
  <c r="D993" i="1"/>
  <c r="H993" i="1" s="1"/>
  <c r="C993" i="1"/>
  <c r="H992" i="1"/>
  <c r="G992" i="1"/>
  <c r="D992" i="1"/>
  <c r="C992" i="1"/>
  <c r="D991" i="1"/>
  <c r="H991" i="1" s="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D711" i="1"/>
  <c r="G711" i="1" s="1"/>
  <c r="C711"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G647" i="1"/>
  <c r="D647" i="1"/>
  <c r="H647" i="1" s="1"/>
  <c r="C647" i="1"/>
  <c r="H646" i="1"/>
  <c r="G646" i="1"/>
  <c r="D646" i="1"/>
  <c r="C646" i="1"/>
  <c r="H645" i="1"/>
  <c r="G645" i="1"/>
  <c r="D645" i="1"/>
  <c r="C645" i="1"/>
  <c r="H644" i="1"/>
  <c r="G644" i="1"/>
  <c r="D644" i="1"/>
  <c r="C644" i="1"/>
  <c r="H643" i="1"/>
  <c r="G643" i="1"/>
  <c r="D643" i="1"/>
  <c r="C643" i="1"/>
  <c r="H642" i="1"/>
  <c r="G642" i="1"/>
  <c r="D642" i="1"/>
  <c r="C642" i="1"/>
  <c r="G641" i="1"/>
  <c r="D641" i="1"/>
  <c r="H641" i="1" s="1"/>
  <c r="C641" i="1"/>
  <c r="C638" i="1"/>
  <c r="C637" i="1"/>
  <c r="G632" i="1"/>
  <c r="D632" i="1"/>
  <c r="H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D412" i="1"/>
  <c r="H412" i="1" s="1"/>
  <c r="C412" i="1"/>
  <c r="D411" i="1"/>
  <c r="H411" i="1" s="1"/>
  <c r="C411" i="1"/>
  <c r="H406" i="1"/>
  <c r="G406" i="1"/>
  <c r="D406" i="1"/>
  <c r="C406" i="1"/>
  <c r="H405"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D291" i="1"/>
  <c r="H291" i="1" s="1"/>
  <c r="C291" i="1"/>
  <c r="H290" i="1"/>
  <c r="G290" i="1"/>
  <c r="D290" i="1"/>
  <c r="C290" i="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H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D189" i="1"/>
  <c r="H189" i="1" s="1"/>
  <c r="C189" i="1"/>
  <c r="D188" i="1"/>
  <c r="H188" i="1" s="1"/>
  <c r="C188" i="1"/>
  <c r="D187" i="1"/>
  <c r="H187" i="1" s="1"/>
  <c r="C187" i="1"/>
  <c r="H186" i="1"/>
  <c r="G186" i="1"/>
  <c r="D186" i="1"/>
  <c r="C186" i="1"/>
  <c r="H185" i="1"/>
  <c r="G185" i="1"/>
  <c r="D185" i="1"/>
  <c r="C185" i="1"/>
  <c r="H184" i="1"/>
  <c r="D184" i="1"/>
  <c r="G184" i="1" s="1"/>
  <c r="C184" i="1"/>
  <c r="H183" i="1"/>
  <c r="G183" i="1"/>
  <c r="D183" i="1"/>
  <c r="C183" i="1"/>
  <c r="D182" i="1"/>
  <c r="G182" i="1" s="1"/>
  <c r="C182" i="1"/>
  <c r="G181" i="1"/>
  <c r="D181" i="1"/>
  <c r="H181" i="1" s="1"/>
  <c r="C181" i="1"/>
  <c r="G180" i="1"/>
  <c r="D180" i="1"/>
  <c r="H180" i="1" s="1"/>
  <c r="C180" i="1"/>
  <c r="H179" i="1"/>
  <c r="G179" i="1"/>
  <c r="D179" i="1"/>
  <c r="C179" i="1"/>
  <c r="D178" i="1"/>
  <c r="H178" i="1" s="1"/>
  <c r="C178" i="1"/>
  <c r="D177" i="1"/>
  <c r="H177" i="1" s="1"/>
  <c r="C177" i="1"/>
  <c r="H176" i="1"/>
  <c r="G176" i="1"/>
  <c r="D176" i="1"/>
  <c r="C176" i="1"/>
  <c r="D175" i="1"/>
  <c r="H175" i="1" s="1"/>
  <c r="C175" i="1"/>
  <c r="D174" i="1"/>
  <c r="H174" i="1" s="1"/>
  <c r="C174" i="1"/>
  <c r="D173" i="1"/>
  <c r="G173" i="1" s="1"/>
  <c r="C173" i="1"/>
  <c r="D172" i="1"/>
  <c r="H172" i="1" s="1"/>
  <c r="C172" i="1"/>
  <c r="H171" i="1"/>
  <c r="G171" i="1"/>
  <c r="D171" i="1"/>
  <c r="C171" i="1"/>
  <c r="D170" i="1"/>
  <c r="H170" i="1" s="1"/>
  <c r="C170" i="1"/>
  <c r="D169" i="1"/>
  <c r="H169" i="1" s="1"/>
  <c r="C169" i="1"/>
  <c r="H168" i="1"/>
  <c r="G168" i="1"/>
  <c r="D168" i="1"/>
  <c r="C168" i="1"/>
  <c r="D167" i="1"/>
  <c r="H167" i="1" s="1"/>
  <c r="C167" i="1"/>
  <c r="D166" i="1"/>
  <c r="H166" i="1" s="1"/>
  <c r="C166" i="1"/>
  <c r="D165" i="1"/>
  <c r="G165" i="1" s="1"/>
  <c r="C165" i="1"/>
  <c r="D164" i="1"/>
  <c r="H164" i="1" s="1"/>
  <c r="C164" i="1"/>
  <c r="H163" i="1"/>
  <c r="D163" i="1"/>
  <c r="G163" i="1" s="1"/>
  <c r="C163" i="1"/>
  <c r="D162" i="1"/>
  <c r="H162" i="1" s="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D153" i="1"/>
  <c r="H153" i="1" s="1"/>
  <c r="C153" i="1"/>
  <c r="H152" i="1"/>
  <c r="D152" i="1"/>
  <c r="G152" i="1" s="1"/>
  <c r="C152" i="1"/>
  <c r="H151" i="1"/>
  <c r="G151" i="1"/>
  <c r="D151" i="1"/>
  <c r="C151" i="1"/>
  <c r="H150" i="1"/>
  <c r="D150" i="1"/>
  <c r="G150" i="1" s="1"/>
  <c r="C150" i="1"/>
  <c r="D149" i="1"/>
  <c r="H149" i="1" s="1"/>
  <c r="C149" i="1"/>
  <c r="C148" i="1"/>
  <c r="G146"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G135" i="1"/>
  <c r="D135" i="1"/>
  <c r="H135" i="1" s="1"/>
  <c r="C135" i="1"/>
  <c r="H134" i="1"/>
  <c r="G134" i="1"/>
  <c r="D134" i="1"/>
  <c r="C134" i="1"/>
  <c r="H133" i="1"/>
  <c r="G133" i="1"/>
  <c r="D133" i="1"/>
  <c r="C133" i="1"/>
  <c r="G132" i="1"/>
  <c r="D132" i="1"/>
  <c r="H132" i="1" s="1"/>
  <c r="C132" i="1"/>
  <c r="D131" i="1"/>
  <c r="H131" i="1" s="1"/>
  <c r="C131" i="1"/>
  <c r="D130" i="1"/>
  <c r="G130" i="1" s="1"/>
  <c r="C130" i="1"/>
  <c r="D129" i="1"/>
  <c r="G129" i="1" s="1"/>
  <c r="C129" i="1"/>
  <c r="H128" i="1"/>
  <c r="G128" i="1"/>
  <c r="D128" i="1"/>
  <c r="C128" i="1"/>
  <c r="H127" i="1"/>
  <c r="G127" i="1"/>
  <c r="D127" i="1"/>
  <c r="C127" i="1"/>
  <c r="D126" i="1"/>
  <c r="H126" i="1" s="1"/>
  <c r="C126" i="1"/>
  <c r="D125" i="1"/>
  <c r="H125" i="1" s="1"/>
  <c r="C125" i="1"/>
  <c r="D124" i="1"/>
  <c r="H124" i="1" s="1"/>
  <c r="C124" i="1"/>
  <c r="D123" i="1"/>
  <c r="H123" i="1" s="1"/>
  <c r="C123" i="1"/>
  <c r="H122" i="1"/>
  <c r="G122" i="1"/>
  <c r="D122" i="1"/>
  <c r="C122"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244" i="1" l="1"/>
  <c r="G1232" i="1"/>
  <c r="E245" i="5"/>
  <c r="D1222" i="1" s="1"/>
  <c r="H1222" i="1" s="1"/>
  <c r="G1223" i="1"/>
  <c r="G1224" i="1"/>
  <c r="E237" i="5"/>
  <c r="F246" i="5"/>
  <c r="G1216" i="1"/>
  <c r="G1217" i="1"/>
  <c r="H1213" i="1"/>
  <c r="E294" i="9"/>
  <c r="G1491" i="1"/>
  <c r="G1500" i="1"/>
  <c r="H1524" i="1"/>
  <c r="H1520" i="1"/>
  <c r="G1531" i="1"/>
  <c r="G1519" i="1"/>
  <c r="G1264" i="1"/>
  <c r="G1241" i="1"/>
  <c r="G1576" i="1"/>
  <c r="H1509" i="1"/>
  <c r="G1503" i="1"/>
  <c r="H1501" i="1"/>
  <c r="H1499" i="1"/>
  <c r="G1499" i="1"/>
  <c r="G1492" i="1"/>
  <c r="G1485" i="1"/>
  <c r="D42" i="8"/>
  <c r="C1481" i="1"/>
  <c r="G1483" i="1"/>
  <c r="H29" i="3"/>
  <c r="J1456" i="1"/>
  <c r="G1409" i="1"/>
  <c r="G1411" i="1"/>
  <c r="D1408" i="1"/>
  <c r="I27" i="3"/>
  <c r="F115" i="6"/>
  <c r="F114" i="6"/>
  <c r="H1408" i="1"/>
  <c r="G1408" i="1"/>
  <c r="G1165" i="1"/>
  <c r="E293" i="9"/>
  <c r="B293" i="9" s="1"/>
  <c r="G1155" i="1"/>
  <c r="G1148" i="1"/>
  <c r="H1148" i="1"/>
  <c r="F170" i="5"/>
  <c r="G1124" i="1"/>
  <c r="E289" i="9"/>
  <c r="B289" i="9" s="1"/>
  <c r="F146" i="5"/>
  <c r="E291" i="9"/>
  <c r="B291" i="9" s="1"/>
  <c r="F78" i="5"/>
  <c r="G1033" i="1"/>
  <c r="G1030" i="1"/>
  <c r="G1032" i="1"/>
  <c r="G1018" i="1"/>
  <c r="G1013" i="1"/>
  <c r="G1014" i="1"/>
  <c r="G1006" i="1"/>
  <c r="G1004" i="1"/>
  <c r="G1003" i="1"/>
  <c r="G1002" i="1"/>
  <c r="G1000" i="1"/>
  <c r="G999" i="1"/>
  <c r="G997" i="1"/>
  <c r="G998" i="1"/>
  <c r="G996" i="1"/>
  <c r="G991" i="1"/>
  <c r="G993" i="1"/>
  <c r="E643" i="4"/>
  <c r="D637" i="1" s="1"/>
  <c r="G637" i="1" s="1"/>
  <c r="H711" i="1"/>
  <c r="H710" i="1"/>
  <c r="E40" i="9"/>
  <c r="B40" i="9" s="1"/>
  <c r="G649" i="1"/>
  <c r="B275" i="9"/>
  <c r="H637" i="1"/>
  <c r="G378" i="1"/>
  <c r="G379" i="1"/>
  <c r="G364" i="1"/>
  <c r="G371" i="1"/>
  <c r="E363" i="4"/>
  <c r="D358" i="1" s="1"/>
  <c r="G291" i="1"/>
  <c r="G638" i="1"/>
  <c r="G411" i="1"/>
  <c r="G412" i="1"/>
  <c r="F643" i="4"/>
  <c r="E273" i="9"/>
  <c r="B273" i="9" s="1"/>
  <c r="G209" i="1"/>
  <c r="H206" i="1"/>
  <c r="G192" i="1"/>
  <c r="G207" i="1"/>
  <c r="F196" i="4"/>
  <c r="G189" i="1"/>
  <c r="G188" i="1"/>
  <c r="G187" i="1"/>
  <c r="H182" i="1"/>
  <c r="E45" i="9"/>
  <c r="B45" i="9" s="1"/>
  <c r="E44" i="9"/>
  <c r="B44" i="9" s="1"/>
  <c r="F220" i="9"/>
  <c r="B220" i="9" s="1"/>
  <c r="G178" i="1"/>
  <c r="G177" i="1"/>
  <c r="F177" i="4"/>
  <c r="G175" i="1"/>
  <c r="H173" i="1"/>
  <c r="G174" i="1"/>
  <c r="G172" i="1"/>
  <c r="G170" i="1"/>
  <c r="G169" i="1"/>
  <c r="G167" i="1"/>
  <c r="H165" i="1"/>
  <c r="G166" i="1"/>
  <c r="E163" i="4"/>
  <c r="D159" i="1" s="1"/>
  <c r="G164" i="1"/>
  <c r="G162" i="1"/>
  <c r="E41" i="9"/>
  <c r="B41" i="9" s="1"/>
  <c r="G160" i="1"/>
  <c r="G161" i="1"/>
  <c r="F164" i="4"/>
  <c r="G155" i="1"/>
  <c r="G157" i="1"/>
  <c r="G154" i="1"/>
  <c r="F218" i="9"/>
  <c r="G153" i="1"/>
  <c r="E152" i="4"/>
  <c r="F152" i="4" s="1"/>
  <c r="G149" i="1"/>
  <c r="H129" i="1"/>
  <c r="H130" i="1"/>
  <c r="G131" i="1"/>
  <c r="G126" i="1"/>
  <c r="G124" i="1"/>
  <c r="G125" i="1"/>
  <c r="F128" i="4"/>
  <c r="H121" i="1"/>
  <c r="G123" i="1"/>
  <c r="H108" i="1"/>
  <c r="E38" i="9"/>
  <c r="B38" i="9" s="1"/>
  <c r="G113" i="1"/>
  <c r="G79" i="1"/>
  <c r="G81" i="1"/>
  <c r="G76" i="1"/>
  <c r="G73" i="1"/>
  <c r="G74" i="1"/>
  <c r="G66" i="1"/>
  <c r="G64" i="1"/>
  <c r="G65" i="1"/>
  <c r="E50" i="4"/>
  <c r="D46" i="1" s="1"/>
  <c r="E32" i="9"/>
  <c r="B32" i="9" s="1"/>
  <c r="I1452" i="1"/>
  <c r="I1467" i="1"/>
  <c r="I1473" i="1"/>
  <c r="I1476" i="1"/>
  <c r="I1446" i="1"/>
  <c r="I1456" i="1"/>
  <c r="I1478" i="1"/>
  <c r="D3" i="1"/>
  <c r="H1440" i="1"/>
  <c r="I1440" i="1" s="1"/>
  <c r="H1442" i="1"/>
  <c r="I1442" i="1" s="1"/>
  <c r="H1444" i="1"/>
  <c r="I1444" i="1" s="1"/>
  <c r="G1447" i="1"/>
  <c r="G1449" i="1"/>
  <c r="G1451" i="1"/>
  <c r="G1453" i="1"/>
  <c r="G1454" i="1"/>
  <c r="G1455" i="1"/>
  <c r="G1457" i="1"/>
  <c r="G1459" i="1"/>
  <c r="G1461" i="1"/>
  <c r="G1462" i="1"/>
  <c r="G1464" i="1"/>
  <c r="G1466" i="1"/>
  <c r="G1468" i="1"/>
  <c r="G1472" i="1"/>
  <c r="G1474" i="1"/>
  <c r="G1477" i="1"/>
  <c r="G1479" i="1"/>
  <c r="H1482" i="1"/>
  <c r="H1486" i="1"/>
  <c r="H1490" i="1"/>
  <c r="H1494" i="1"/>
  <c r="H1498" i="1"/>
  <c r="H1502" i="1"/>
  <c r="H1506" i="1"/>
  <c r="H1510" i="1"/>
  <c r="H1514" i="1"/>
  <c r="H1522" i="1"/>
  <c r="H1526" i="1"/>
  <c r="H1530" i="1"/>
  <c r="H1534" i="1"/>
  <c r="H1538" i="1"/>
  <c r="H1542" i="1"/>
  <c r="H1546" i="1"/>
  <c r="H1550" i="1"/>
  <c r="H1554" i="1"/>
  <c r="H1558" i="1"/>
  <c r="H1562" i="1"/>
  <c r="H1566" i="1"/>
  <c r="H1570" i="1"/>
  <c r="H1574" i="1"/>
  <c r="H1578" i="1"/>
  <c r="E82" i="4"/>
  <c r="D78" i="1" s="1"/>
  <c r="F112" i="4"/>
  <c r="E124" i="4"/>
  <c r="D120" i="1" s="1"/>
  <c r="H21" i="9"/>
  <c r="D163" i="4"/>
  <c r="E350" i="4"/>
  <c r="E407" i="4" s="1"/>
  <c r="D402" i="1" s="1"/>
  <c r="E528" i="4"/>
  <c r="H1447" i="1"/>
  <c r="H1449" i="1"/>
  <c r="H1451" i="1"/>
  <c r="H1455" i="1"/>
  <c r="H1457" i="1"/>
  <c r="H1459" i="1"/>
  <c r="H1462" i="1"/>
  <c r="J1463" i="1"/>
  <c r="H1464" i="1"/>
  <c r="H1466" i="1"/>
  <c r="H1468" i="1"/>
  <c r="H1472" i="1"/>
  <c r="H1474" i="1"/>
  <c r="H1477" i="1"/>
  <c r="H1479" i="1"/>
  <c r="F529" i="4"/>
  <c r="D50" i="4"/>
  <c r="F83" i="4"/>
  <c r="D82" i="4"/>
  <c r="F107" i="4"/>
  <c r="D106" i="4"/>
  <c r="E635" i="4"/>
  <c r="D629" i="1" s="1"/>
  <c r="H308" i="9"/>
  <c r="E176" i="5"/>
  <c r="D124" i="4"/>
  <c r="F180" i="5"/>
  <c r="D177" i="5"/>
  <c r="D206" i="5"/>
  <c r="F207" i="5"/>
  <c r="F5" i="6"/>
  <c r="E35" i="6"/>
  <c r="D344" i="4"/>
  <c r="D396" i="4"/>
  <c r="D421" i="4"/>
  <c r="D515" i="4"/>
  <c r="D567" i="4"/>
  <c r="E12" i="5"/>
  <c r="E141" i="6"/>
  <c r="E5" i="7"/>
  <c r="D224" i="4"/>
  <c r="D252" i="4"/>
  <c r="F268" i="4"/>
  <c r="D311" i="4"/>
  <c r="D363" i="4"/>
  <c r="F417" i="4"/>
  <c r="D472" i="4"/>
  <c r="D484" i="4"/>
  <c r="F79" i="5"/>
  <c r="D238" i="5"/>
  <c r="F239" i="5"/>
  <c r="G316" i="9"/>
  <c r="E316" i="9" s="1"/>
  <c r="D43" i="8"/>
  <c r="F416" i="4"/>
  <c r="E143" i="9"/>
  <c r="B143" i="9" s="1"/>
  <c r="D69" i="5"/>
  <c r="E87" i="5"/>
  <c r="D118" i="5"/>
  <c r="D190" i="5"/>
  <c r="D35" i="6"/>
  <c r="D141" i="6" s="1"/>
  <c r="F36" i="6"/>
  <c r="E290" i="9"/>
  <c r="B290" i="9" s="1"/>
  <c r="F130" i="6"/>
  <c r="B106"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M213" i="9"/>
  <c r="G192" i="9"/>
  <c r="E192" i="9" s="1"/>
  <c r="G188" i="9"/>
  <c r="E188" i="9" s="1"/>
  <c r="B188" i="9" s="1"/>
  <c r="G165" i="9"/>
  <c r="G164" i="9"/>
  <c r="E164" i="9" s="1"/>
  <c r="B164" i="9" s="1"/>
  <c r="G163" i="9"/>
  <c r="E163" i="9" s="1"/>
  <c r="B163" i="9" s="1"/>
  <c r="G162" i="9"/>
  <c r="E162" i="9" s="1"/>
  <c r="B162" i="9" s="1"/>
  <c r="G161" i="9"/>
  <c r="E161" i="9" s="1"/>
  <c r="B161" i="9" s="1"/>
  <c r="G189" i="9"/>
  <c r="E189" i="9" s="1"/>
  <c r="B189"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E166" i="9" s="1"/>
  <c r="B166" i="9" s="1"/>
  <c r="H165" i="9"/>
  <c r="I10" i="9"/>
  <c r="B214" i="9"/>
  <c r="B222" i="9"/>
  <c r="B230" i="9"/>
  <c r="F241" i="9"/>
  <c r="B241" i="9" s="1"/>
  <c r="F249" i="9"/>
  <c r="B249" i="9" s="1"/>
  <c r="F257" i="9"/>
  <c r="B257" i="9" s="1"/>
  <c r="B262" i="9"/>
  <c r="F265" i="9"/>
  <c r="B265" i="9" s="1"/>
  <c r="F277" i="9"/>
  <c r="B294" i="9"/>
  <c r="B236" i="9"/>
  <c r="B252" i="9"/>
  <c r="B259" i="9"/>
  <c r="B260" i="9"/>
  <c r="B267" i="9"/>
  <c r="B268" i="9"/>
  <c r="E283" i="9"/>
  <c r="B283" i="9" s="1"/>
  <c r="E288" i="9"/>
  <c r="B288" i="9" s="1"/>
  <c r="E300" i="9"/>
  <c r="B300" i="9" s="1"/>
  <c r="B218" i="9"/>
  <c r="B226" i="9"/>
  <c r="B234" i="9"/>
  <c r="F237" i="9"/>
  <c r="B237" i="9" s="1"/>
  <c r="F245" i="9"/>
  <c r="B245" i="9" s="1"/>
  <c r="F253" i="9"/>
  <c r="B253" i="9" s="1"/>
  <c r="F261" i="9"/>
  <c r="B261" i="9" s="1"/>
  <c r="B266" i="9"/>
  <c r="F269" i="9"/>
  <c r="B269" i="9" s="1"/>
  <c r="E292" i="9"/>
  <c r="B292" i="9" s="1"/>
  <c r="G1222" i="1" l="1"/>
  <c r="I23" i="3"/>
  <c r="D1214" i="1"/>
  <c r="G313" i="9"/>
  <c r="E313" i="9" s="1"/>
  <c r="B313" i="9" s="1"/>
  <c r="H19" i="9"/>
  <c r="E19" i="9" s="1"/>
  <c r="B19" i="9" s="1"/>
  <c r="H1481" i="1"/>
  <c r="G1481" i="1"/>
  <c r="I34" i="3"/>
  <c r="C1517" i="1"/>
  <c r="B192" i="9"/>
  <c r="G21" i="9"/>
  <c r="E21" i="9" s="1"/>
  <c r="B21" i="9" s="1"/>
  <c r="E151" i="4"/>
  <c r="D148" i="1"/>
  <c r="F141" i="6"/>
  <c r="C1435" i="1"/>
  <c r="H28" i="3"/>
  <c r="F118" i="5"/>
  <c r="C1096" i="1"/>
  <c r="F238" i="5"/>
  <c r="D237" i="5"/>
  <c r="C1215" i="1"/>
  <c r="F252" i="4"/>
  <c r="C248" i="1"/>
  <c r="E7" i="5"/>
  <c r="D990" i="1"/>
  <c r="F396" i="4"/>
  <c r="C391" i="1"/>
  <c r="G311" i="9"/>
  <c r="E311" i="9" s="1"/>
  <c r="B311" i="9" s="1"/>
  <c r="F206" i="5"/>
  <c r="C1183" i="1"/>
  <c r="F124" i="4"/>
  <c r="C120" i="1"/>
  <c r="I1474" i="1"/>
  <c r="I1464" i="1"/>
  <c r="I1457" i="1"/>
  <c r="I1451" i="1"/>
  <c r="E68" i="5"/>
  <c r="D1065" i="1"/>
  <c r="I35" i="3"/>
  <c r="C1518" i="1"/>
  <c r="F363" i="4"/>
  <c r="C358" i="1"/>
  <c r="F224" i="4"/>
  <c r="C220" i="1"/>
  <c r="F567" i="4"/>
  <c r="C561" i="1"/>
  <c r="D350" i="4"/>
  <c r="G314" i="9"/>
  <c r="E314" i="9" s="1"/>
  <c r="B314" i="9" s="1"/>
  <c r="G308" i="9"/>
  <c r="E308" i="9" s="1"/>
  <c r="B308" i="9" s="1"/>
  <c r="D176" i="5"/>
  <c r="F177" i="5"/>
  <c r="C1154" i="1"/>
  <c r="E175" i="5"/>
  <c r="D1152" i="1" s="1"/>
  <c r="I22" i="3"/>
  <c r="D1153" i="1"/>
  <c r="C102" i="1"/>
  <c r="F106" i="4"/>
  <c r="C46" i="1"/>
  <c r="F50" i="4"/>
  <c r="E636" i="4"/>
  <c r="D630" i="1" s="1"/>
  <c r="D522" i="1"/>
  <c r="I1472" i="1"/>
  <c r="I1462" i="1"/>
  <c r="I1455" i="1"/>
  <c r="I1449" i="1"/>
  <c r="E165" i="9"/>
  <c r="B165" i="9" s="1"/>
  <c r="F213" i="9"/>
  <c r="B213" i="9" s="1"/>
  <c r="F35" i="6"/>
  <c r="C1329" i="1"/>
  <c r="H25" i="3"/>
  <c r="F69" i="5"/>
  <c r="D68" i="5"/>
  <c r="C1047" i="1"/>
  <c r="B316" i="9"/>
  <c r="E315" i="9"/>
  <c r="I10" i="3" s="1"/>
  <c r="F484" i="4"/>
  <c r="C478" i="1"/>
  <c r="F311" i="4"/>
  <c r="C306" i="1"/>
  <c r="I29" i="3"/>
  <c r="D1436" i="1"/>
  <c r="F515" i="4"/>
  <c r="C509" i="1"/>
  <c r="F344" i="4"/>
  <c r="C339" i="1"/>
  <c r="K1451" i="9"/>
  <c r="G318" i="9"/>
  <c r="E318" i="9" s="1"/>
  <c r="D6" i="4"/>
  <c r="E408" i="4"/>
  <c r="D403" i="1" s="1"/>
  <c r="D345" i="1"/>
  <c r="I1479" i="1"/>
  <c r="I1468" i="1"/>
  <c r="I1447" i="1"/>
  <c r="G3" i="1"/>
  <c r="H3" i="1"/>
  <c r="G310" i="9"/>
  <c r="E310" i="9" s="1"/>
  <c r="B310" i="9" s="1"/>
  <c r="F190" i="5"/>
  <c r="C1167" i="1"/>
  <c r="F472" i="4"/>
  <c r="C466" i="1"/>
  <c r="I28" i="3"/>
  <c r="D1435" i="1"/>
  <c r="F421" i="4"/>
  <c r="D420" i="4"/>
  <c r="C415" i="1"/>
  <c r="D298" i="4"/>
  <c r="I25" i="3"/>
  <c r="D1329" i="1"/>
  <c r="D151" i="4"/>
  <c r="F12" i="5"/>
  <c r="C78" i="1"/>
  <c r="F82" i="4"/>
  <c r="D528" i="4"/>
  <c r="F163" i="4"/>
  <c r="C159" i="1"/>
  <c r="I1477" i="1"/>
  <c r="I1466" i="1"/>
  <c r="I1459" i="1"/>
  <c r="E6" i="4"/>
  <c r="G1517" i="1" l="1"/>
  <c r="H1517" i="1"/>
  <c r="G148" i="1"/>
  <c r="H148" i="1"/>
  <c r="E289" i="4"/>
  <c r="D147" i="1"/>
  <c r="I17" i="3"/>
  <c r="D635" i="4"/>
  <c r="F420" i="4"/>
  <c r="C414" i="1"/>
  <c r="H466" i="1"/>
  <c r="G466" i="1"/>
  <c r="G339" i="1"/>
  <c r="H339" i="1"/>
  <c r="H1436" i="1"/>
  <c r="G1436" i="1"/>
  <c r="H478" i="1"/>
  <c r="G478" i="1"/>
  <c r="H1047" i="1"/>
  <c r="G1047" i="1"/>
  <c r="H1329" i="1"/>
  <c r="G1329" i="1"/>
  <c r="H9" i="3"/>
  <c r="H46" i="1"/>
  <c r="G46" i="1"/>
  <c r="F176" i="5"/>
  <c r="D175" i="5"/>
  <c r="C1153" i="1"/>
  <c r="H22" i="3"/>
  <c r="G561" i="1"/>
  <c r="H561" i="1"/>
  <c r="H358" i="1"/>
  <c r="G358" i="1"/>
  <c r="H1065" i="1"/>
  <c r="G1065" i="1"/>
  <c r="H391" i="1"/>
  <c r="G391" i="1"/>
  <c r="G248" i="1"/>
  <c r="H248" i="1"/>
  <c r="E312" i="9"/>
  <c r="E290" i="4"/>
  <c r="D286" i="1" s="1"/>
  <c r="E412" i="4"/>
  <c r="I16" i="3"/>
  <c r="D2" i="1"/>
  <c r="E291" i="4"/>
  <c r="D287" i="1" s="1"/>
  <c r="H159" i="1"/>
  <c r="G159" i="1"/>
  <c r="H78" i="1"/>
  <c r="G78" i="1"/>
  <c r="D412" i="4"/>
  <c r="C2" i="1"/>
  <c r="F6" i="4"/>
  <c r="H16" i="3"/>
  <c r="F68" i="5"/>
  <c r="C1046" i="1"/>
  <c r="H21" i="3"/>
  <c r="D6" i="5"/>
  <c r="I21" i="3"/>
  <c r="D1046" i="1"/>
  <c r="H1183" i="1"/>
  <c r="G1183" i="1"/>
  <c r="G1096" i="1"/>
  <c r="H1096" i="1"/>
  <c r="E317" i="9"/>
  <c r="B318" i="9"/>
  <c r="H509" i="1"/>
  <c r="G509" i="1"/>
  <c r="H306" i="1"/>
  <c r="G306" i="1"/>
  <c r="H102" i="1"/>
  <c r="G102" i="1"/>
  <c r="H1154" i="1"/>
  <c r="G1154" i="1"/>
  <c r="G220" i="1"/>
  <c r="H220" i="1"/>
  <c r="G1518" i="1"/>
  <c r="H1518" i="1"/>
  <c r="H11" i="3"/>
  <c r="G990" i="1"/>
  <c r="H990" i="1"/>
  <c r="H1215" i="1"/>
  <c r="G1215" i="1"/>
  <c r="H1435" i="1"/>
  <c r="G1435" i="1"/>
  <c r="F298" i="4"/>
  <c r="D407" i="4"/>
  <c r="C293" i="1"/>
  <c r="H1167" i="1"/>
  <c r="G1167" i="1"/>
  <c r="D636" i="4"/>
  <c r="F528" i="4"/>
  <c r="C522" i="1"/>
  <c r="D289" i="4"/>
  <c r="F151" i="4"/>
  <c r="C147" i="1"/>
  <c r="H17" i="3"/>
  <c r="H415" i="1"/>
  <c r="G415" i="1"/>
  <c r="D408" i="4"/>
  <c r="F350" i="4"/>
  <c r="C345" i="1"/>
  <c r="G120" i="1"/>
  <c r="H120" i="1"/>
  <c r="E6" i="5"/>
  <c r="I20" i="3"/>
  <c r="D985" i="1"/>
  <c r="F7" i="5"/>
  <c r="F237" i="5"/>
  <c r="C1214" i="1"/>
  <c r="H23" i="3"/>
  <c r="D285" i="1" l="1"/>
  <c r="E413" i="4"/>
  <c r="E414" i="4" s="1"/>
  <c r="D409" i="1" s="1"/>
  <c r="H985" i="1"/>
  <c r="G985" i="1"/>
  <c r="F636" i="4"/>
  <c r="C630" i="1"/>
  <c r="F407" i="4"/>
  <c r="C402" i="1"/>
  <c r="H1046" i="1"/>
  <c r="G1046" i="1"/>
  <c r="H2" i="1"/>
  <c r="G2" i="1"/>
  <c r="H1214" i="1"/>
  <c r="G1214" i="1"/>
  <c r="H345" i="1"/>
  <c r="G345" i="1"/>
  <c r="D291" i="4"/>
  <c r="F289" i="4"/>
  <c r="D413" i="4"/>
  <c r="C285" i="1"/>
  <c r="N3" i="9"/>
  <c r="I11" i="3"/>
  <c r="D639" i="4"/>
  <c r="D414" i="4"/>
  <c r="F412" i="4"/>
  <c r="C407" i="1"/>
  <c r="H1153" i="1"/>
  <c r="G1153" i="1"/>
  <c r="H414" i="1"/>
  <c r="G414" i="1"/>
  <c r="H278" i="9"/>
  <c r="D984" i="1"/>
  <c r="H522" i="1"/>
  <c r="G522" i="1"/>
  <c r="G285" i="9"/>
  <c r="E285" i="9" s="1"/>
  <c r="B285" i="9" s="1"/>
  <c r="G278" i="9"/>
  <c r="F6" i="5"/>
  <c r="C984" i="1"/>
  <c r="D290" i="4"/>
  <c r="F175" i="5"/>
  <c r="C1152" i="1"/>
  <c r="K3" i="9"/>
  <c r="I9" i="3"/>
  <c r="F408" i="4"/>
  <c r="C403" i="1"/>
  <c r="G147" i="1"/>
  <c r="H147" i="1"/>
  <c r="H293" i="1"/>
  <c r="G293" i="1"/>
  <c r="E639" i="4"/>
  <c r="D407" i="1"/>
  <c r="F635" i="4"/>
  <c r="C629" i="1"/>
  <c r="E278" i="9" l="1"/>
  <c r="B278" i="9" s="1"/>
  <c r="E640" i="4"/>
  <c r="D634" i="1" s="1"/>
  <c r="D408" i="1"/>
  <c r="E415" i="4"/>
  <c r="D410" i="1" s="1"/>
  <c r="H8" i="3"/>
  <c r="G984" i="1"/>
  <c r="H984" i="1"/>
  <c r="H407" i="1"/>
  <c r="G407" i="1"/>
  <c r="H403" i="1"/>
  <c r="G403" i="1"/>
  <c r="H1152" i="1"/>
  <c r="G1152" i="1"/>
  <c r="F291" i="4"/>
  <c r="C287" i="1"/>
  <c r="G630" i="1"/>
  <c r="H630" i="1"/>
  <c r="G629" i="1"/>
  <c r="H629" i="1"/>
  <c r="E277" i="9"/>
  <c r="F414" i="4"/>
  <c r="C409" i="1"/>
  <c r="G285" i="1"/>
  <c r="H285" i="1"/>
  <c r="F290" i="4"/>
  <c r="C286" i="1"/>
  <c r="D641" i="4"/>
  <c r="F639" i="4"/>
  <c r="C633" i="1"/>
  <c r="D640" i="4"/>
  <c r="D415" i="4"/>
  <c r="F413" i="4"/>
  <c r="C408" i="1"/>
  <c r="H402" i="1"/>
  <c r="G402" i="1"/>
  <c r="E641" i="4"/>
  <c r="D633" i="1"/>
  <c r="E642" i="4" l="1"/>
  <c r="F415" i="4"/>
  <c r="C410" i="1"/>
  <c r="F641" i="4"/>
  <c r="C635" i="1"/>
  <c r="E646" i="4"/>
  <c r="D636" i="1"/>
  <c r="D642" i="4"/>
  <c r="F640" i="4"/>
  <c r="C634" i="1"/>
  <c r="H286" i="1"/>
  <c r="G286" i="1"/>
  <c r="H409" i="1"/>
  <c r="G409" i="1"/>
  <c r="G287" i="1"/>
  <c r="H287" i="1"/>
  <c r="E645" i="4"/>
  <c r="D635" i="1"/>
  <c r="H408" i="1"/>
  <c r="G408" i="1"/>
  <c r="G633" i="1"/>
  <c r="H633" i="1"/>
  <c r="M3" i="9"/>
  <c r="I8" i="3"/>
  <c r="I18" i="3" l="1"/>
  <c r="D639" i="1"/>
  <c r="H634" i="1"/>
  <c r="G634" i="1"/>
  <c r="I19" i="3"/>
  <c r="D640" i="1"/>
  <c r="G635" i="1"/>
  <c r="H635" i="1"/>
  <c r="H410" i="1"/>
  <c r="G410" i="1"/>
  <c r="F642" i="4"/>
  <c r="D646" i="4"/>
  <c r="C636" i="1"/>
  <c r="D645" i="4"/>
  <c r="F646" i="4" l="1"/>
  <c r="C640" i="1"/>
  <c r="H19" i="3"/>
  <c r="F645" i="4"/>
  <c r="C639" i="1"/>
  <c r="H18" i="3"/>
  <c r="G276" i="9"/>
  <c r="E276" i="9" s="1"/>
  <c r="B276" i="9" s="1"/>
  <c r="H636" i="1"/>
  <c r="G636" i="1"/>
  <c r="H7" i="3"/>
  <c r="J3" i="9" l="1"/>
  <c r="H640" i="1"/>
  <c r="G640" i="1"/>
  <c r="H639" i="1"/>
  <c r="G639" i="1"/>
  <c r="M272" i="9" l="1"/>
  <c r="L272" i="9"/>
  <c r="H274" i="9"/>
  <c r="G274" i="9"/>
  <c r="E274" i="9" s="1"/>
  <c r="H18" i="9"/>
  <c r="G18" i="9"/>
  <c r="I7" i="9"/>
  <c r="K13" i="9"/>
  <c r="K10" i="9"/>
  <c r="G16" i="9"/>
  <c r="I5" i="9"/>
  <c r="K11" i="9"/>
  <c r="J17" i="9"/>
  <c r="J9" i="9"/>
  <c r="H15" i="9"/>
  <c r="K9" i="9"/>
  <c r="L15" i="9"/>
  <c r="K6" i="9"/>
  <c r="J11" i="9"/>
  <c r="I17" i="9"/>
  <c r="K7" i="9"/>
  <c r="J12" i="9"/>
  <c r="J5" i="9"/>
  <c r="L16" i="9"/>
  <c r="K5" i="9"/>
  <c r="J10" i="9"/>
  <c r="M16" i="9"/>
  <c r="J7" i="9"/>
  <c r="I12" i="9"/>
  <c r="J8" i="9"/>
  <c r="G15" i="9"/>
  <c r="E15" i="9" s="1"/>
  <c r="I6" i="9"/>
  <c r="K12" i="9"/>
  <c r="I13" i="9"/>
  <c r="G17" i="9"/>
  <c r="J6" i="9"/>
  <c r="I11" i="9"/>
  <c r="H17" i="9"/>
  <c r="I8" i="9"/>
  <c r="M15" i="9"/>
  <c r="I9" i="9"/>
  <c r="H16" i="9"/>
  <c r="K8" i="9"/>
  <c r="J13" i="9"/>
  <c r="F16" i="9" l="1"/>
  <c r="E10" i="9"/>
  <c r="B10" i="9" s="1"/>
  <c r="E18" i="9"/>
  <c r="B18" i="9" s="1"/>
  <c r="F272" i="9"/>
  <c r="B272" i="9" s="1"/>
  <c r="E6" i="9"/>
  <c r="B6" i="9" s="1"/>
  <c r="B274" i="9"/>
  <c r="E20" i="9"/>
  <c r="I7" i="3" s="1"/>
  <c r="E8" i="9"/>
  <c r="B8" i="9" s="1"/>
  <c r="E17" i="9"/>
  <c r="B17" i="9" s="1"/>
  <c r="E5" i="9"/>
  <c r="E7" i="9"/>
  <c r="B7" i="9" s="1"/>
  <c r="E13" i="9"/>
  <c r="B13" i="9" s="1"/>
  <c r="E16" i="9"/>
  <c r="B16" i="9" s="1"/>
  <c r="E9" i="9"/>
  <c r="B9" i="9" s="1"/>
  <c r="E11" i="9"/>
  <c r="B11" i="9" s="1"/>
  <c r="E12" i="9"/>
  <c r="B12" i="9" s="1"/>
  <c r="F15" i="9"/>
  <c r="F14" i="9" s="1"/>
  <c r="F20" i="9" l="1"/>
  <c r="F3" i="9" s="1"/>
  <c r="E4" i="9"/>
  <c r="B5" i="9"/>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<sst xmlns="http://schemas.openxmlformats.org/spreadsheetml/2006/main" count="4374" uniqueCount="3426">
  <si>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</si>
  <si>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</si>
  <si>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</si>
  <si>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</si>
  <si>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</si>
  <si>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</si>
  <si>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</si>
  <si>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</si>
  <si>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</si>
  <si>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</si>
  <si>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</si>
  <si>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</si>
  <si>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</si>
  <si>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</si>
  <si>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</si>
  <si>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</si>
  <si>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</si>
  <si>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</si>
  <si>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</si>
  <si>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</si>
  <si>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</si>
  <si>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</si>
  <si>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</si>
  <si>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</si>
  <si>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</si>
  <si>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</si>
  <si>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</si>
  <si>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</si>
  <si>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</si>
  <si>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</si>
  <si>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</si>
  <si>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Mate Lovraka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</si>
  <si>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</si>
  <si>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</si>
  <si>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</si>
  <si>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</si>
  <si>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</si>
  <si>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</si>
  <si>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</si>
  <si>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</si>
  <si>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</si>
  <si>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</si>
  <si>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</si>
  <si>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</si>
  <si>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</si>
  <si>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</si>
  <si>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</si>
  <si>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</si>
  <si>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</si>
  <si>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10225 - Osnovna škola Mate Lovraka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</si>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</sst>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849611.84000000008</v>
      </c>
      <c r="D2" s="6">
        <f>'PR-RAS'!E6</f>
        <v>1037848.2099999998</v>
      </c>
      <c r="E2" s="6">
        <v>0</v>
      </c>
      <c r="F2" s="6">
        <v>0</v>
      </c>
      <c r="G2" s="7">
        <f t="shared" ref="G2:G264" si="0">(B2/1000)*(C2*1+D2*2)</f>
        <v>2925.3082599999998</v>
      </c>
      <c r="H2" s="7">
        <f t="shared" ref="H2:H264" si="1">ABS(C2-ROUND(C2,0))+ABS(D2-ROUND(D2,0))</f>
        <v>0.36999999976251274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748737.12</v>
      </c>
      <c r="D46" s="1">
        <f>'PR-RAS'!E50</f>
        <v>928330.5</v>
      </c>
      <c r="E46" s="1">
        <v>0</v>
      </c>
      <c r="F46" s="1">
        <v>0</v>
      </c>
      <c r="G46" s="2">
        <f t="shared" si="0"/>
        <v>117242.9154</v>
      </c>
      <c r="H46" s="2">
        <f t="shared" si="1"/>
        <v>0.61999999999534339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692471.85</v>
      </c>
      <c r="D64" s="1">
        <f>'PR-RAS'!E68</f>
        <v>918522.53</v>
      </c>
      <c r="E64" s="1">
        <v>0</v>
      </c>
      <c r="F64" s="1">
        <v>0</v>
      </c>
      <c r="G64" s="2">
        <f t="shared" si="0"/>
        <v>159359.56533000001</v>
      </c>
      <c r="H64" s="2">
        <f t="shared" si="1"/>
        <v>0.61999999999534339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680838.26</v>
      </c>
      <c r="D65" s="1">
        <f>'PR-RAS'!E69</f>
        <v>906441.28</v>
      </c>
      <c r="E65" s="1">
        <v>0</v>
      </c>
      <c r="F65" s="1">
        <v>0</v>
      </c>
      <c r="G65" s="2">
        <f t="shared" si="0"/>
        <v>159598.13248000003</v>
      </c>
      <c r="H65" s="2">
        <f t="shared" si="1"/>
        <v>0.5400000000372529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11633.59</v>
      </c>
      <c r="D66" s="1">
        <f>'PR-RAS'!E70</f>
        <v>12081.25</v>
      </c>
      <c r="E66" s="1">
        <v>0</v>
      </c>
      <c r="F66" s="1">
        <v>0</v>
      </c>
      <c r="G66" s="2">
        <f t="shared" si="0"/>
        <v>2326.7458499999998</v>
      </c>
      <c r="H66" s="2">
        <f t="shared" si="1"/>
        <v>0.65999999999985448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27807.74</v>
      </c>
      <c r="D70" s="1">
        <f>'PR-RAS'!E74</f>
        <v>0</v>
      </c>
      <c r="E70" s="1">
        <v>0</v>
      </c>
      <c r="F70" s="1">
        <v>0</v>
      </c>
      <c r="G70" s="2">
        <f t="shared" si="0"/>
        <v>1918.7340600000002</v>
      </c>
      <c r="H70" s="2">
        <f t="shared" si="1"/>
        <v>0.25999999999839929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27807.74</v>
      </c>
      <c r="D71" s="1">
        <f>'PR-RAS'!E75</f>
        <v>0</v>
      </c>
      <c r="E71" s="1">
        <v>0</v>
      </c>
      <c r="F71" s="1">
        <v>0</v>
      </c>
      <c r="G71" s="2">
        <f t="shared" si="0"/>
        <v>1946.5418000000002</v>
      </c>
      <c r="H71" s="2">
        <f t="shared" si="1"/>
        <v>0.25999999999839929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28457.53</v>
      </c>
      <c r="D73" s="1">
        <f>'PR-RAS'!E77</f>
        <v>9807.9700000000012</v>
      </c>
      <c r="E73" s="1">
        <v>0</v>
      </c>
      <c r="F73" s="1">
        <v>0</v>
      </c>
      <c r="G73" s="2">
        <f t="shared" si="0"/>
        <v>3461.2898399999999</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4268.6400000000003</v>
      </c>
      <c r="D74" s="1">
        <f>'PR-RAS'!E78</f>
        <v>1471.2</v>
      </c>
      <c r="E74" s="1">
        <v>0</v>
      </c>
      <c r="F74" s="1">
        <v>0</v>
      </c>
      <c r="G74" s="2">
        <f t="shared" si="0"/>
        <v>526.40592000000004</v>
      </c>
      <c r="H74" s="2">
        <f t="shared" si="1"/>
        <v>0.55999999999971806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24188.89</v>
      </c>
      <c r="D76" s="1">
        <f>'PR-RAS'!E80</f>
        <v>8336.77</v>
      </c>
      <c r="E76" s="1">
        <v>0</v>
      </c>
      <c r="F76" s="1">
        <v>0</v>
      </c>
      <c r="G76" s="2">
        <f t="shared" si="0"/>
        <v>3064.6822499999998</v>
      </c>
      <c r="H76" s="2">
        <f t="shared" si="1"/>
        <v>0.34000000000014552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6.16</v>
      </c>
      <c r="D78" s="1">
        <f>'PR-RAS'!E82</f>
        <v>1.69</v>
      </c>
      <c r="E78" s="1">
        <v>0</v>
      </c>
      <c r="F78" s="1">
        <v>0</v>
      </c>
      <c r="G78" s="2">
        <f t="shared" si="0"/>
        <v>0.7345799999999999</v>
      </c>
      <c r="H78" s="2">
        <f t="shared" si="1"/>
        <v>0.4700000000000002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6.16</v>
      </c>
      <c r="D79" s="1">
        <f>'PR-RAS'!E83</f>
        <v>1.69</v>
      </c>
      <c r="E79" s="1">
        <v>0</v>
      </c>
      <c r="F79" s="1">
        <v>0</v>
      </c>
      <c r="G79" s="2">
        <f t="shared" si="0"/>
        <v>0.74411999999999989</v>
      </c>
      <c r="H79" s="2">
        <f t="shared" si="1"/>
        <v>0.4700000000000002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6.16</v>
      </c>
      <c r="D81" s="1">
        <f>'PR-RAS'!E85</f>
        <v>1.69</v>
      </c>
      <c r="E81" s="1">
        <v>0</v>
      </c>
      <c r="F81" s="1">
        <v>0</v>
      </c>
      <c r="G81" s="2">
        <f t="shared" si="0"/>
        <v>0.76319999999999999</v>
      </c>
      <c r="H81" s="2">
        <f t="shared" si="1"/>
        <v>0.4700000000000002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3268.24</v>
      </c>
      <c r="D102" s="1">
        <f>'PR-RAS'!E106</f>
        <v>105.85</v>
      </c>
      <c r="E102" s="1">
        <v>0</v>
      </c>
      <c r="F102" s="1">
        <v>0</v>
      </c>
      <c r="G102" s="2">
        <f t="shared" si="0"/>
        <v>351.47393999999997</v>
      </c>
      <c r="H102" s="2">
        <f t="shared" si="1"/>
        <v>0.38999999999978741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3268.24</v>
      </c>
      <c r="D108" s="1">
        <f>'PR-RAS'!E112</f>
        <v>105.85</v>
      </c>
      <c r="E108" s="1">
        <v>0</v>
      </c>
      <c r="F108" s="1">
        <v>0</v>
      </c>
      <c r="G108" s="2">
        <f t="shared" si="0"/>
        <v>372.35357999999997</v>
      </c>
      <c r="H108" s="2">
        <f t="shared" si="1"/>
        <v>0.38999999999978741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3268.24</v>
      </c>
      <c r="D113" s="1">
        <f>'PR-RAS'!E117</f>
        <v>105.85</v>
      </c>
      <c r="E113" s="1">
        <v>0</v>
      </c>
      <c r="F113" s="1">
        <v>0</v>
      </c>
      <c r="G113" s="2">
        <f t="shared" si="0"/>
        <v>389.75327999999996</v>
      </c>
      <c r="H113" s="2">
        <f t="shared" si="1"/>
        <v>0.38999999999978741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4768.6499999999996</v>
      </c>
      <c r="D120" s="1">
        <f>'PR-RAS'!E124</f>
        <v>1643.83</v>
      </c>
      <c r="E120" s="1">
        <v>0</v>
      </c>
      <c r="F120" s="1">
        <v>0</v>
      </c>
      <c r="G120" s="2">
        <f t="shared" si="0"/>
        <v>958.70088999999984</v>
      </c>
      <c r="H120" s="2">
        <f t="shared" si="1"/>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4665.1899999999996</v>
      </c>
      <c r="D121" s="1">
        <f>'PR-RAS'!E125</f>
        <v>1457.47</v>
      </c>
      <c r="E121" s="1">
        <v>0</v>
      </c>
      <c r="F121" s="1">
        <v>0</v>
      </c>
      <c r="G121" s="2">
        <f t="shared" si="0"/>
        <v>909.61559999999986</v>
      </c>
      <c r="H121" s="2">
        <f t="shared" si="1"/>
        <v>0.65999999999962711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4665.1899999999996</v>
      </c>
      <c r="D123" s="1">
        <f>'PR-RAS'!E127</f>
        <v>1457.47</v>
      </c>
      <c r="E123" s="1">
        <v>0</v>
      </c>
      <c r="F123" s="1">
        <v>0</v>
      </c>
      <c r="G123" s="2">
        <f t="shared" si="0"/>
        <v>924.77585999999985</v>
      </c>
      <c r="H123" s="2">
        <f t="shared" si="1"/>
        <v>0.65999999999962711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103.46</v>
      </c>
      <c r="D124" s="1">
        <f>'PR-RAS'!E128</f>
        <v>186.36</v>
      </c>
      <c r="E124" s="1">
        <v>0</v>
      </c>
      <c r="F124" s="1">
        <v>0</v>
      </c>
      <c r="G124" s="2">
        <f t="shared" si="0"/>
        <v>58.570140000000002</v>
      </c>
      <c r="H124" s="2">
        <f t="shared" si="1"/>
        <v>0.82000000000000739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120</v>
      </c>
      <c r="E125" s="1">
        <v>0</v>
      </c>
      <c r="F125" s="1">
        <v>0</v>
      </c>
      <c r="G125" s="2">
        <f t="shared" si="0"/>
        <v>29.759999999999998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103.46</v>
      </c>
      <c r="D126" s="1">
        <f>'PR-RAS'!E130</f>
        <v>66.36</v>
      </c>
      <c r="E126" s="1">
        <v>0</v>
      </c>
      <c r="F126" s="1">
        <v>0</v>
      </c>
      <c r="G126" s="2">
        <f t="shared" si="0"/>
        <v>29.522500000000001</v>
      </c>
      <c r="H126" s="2">
        <f t="shared" si="1"/>
        <v>0.81999999999999318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92831.67</v>
      </c>
      <c r="D129" s="1">
        <f>'PR-RAS'!E133</f>
        <v>106770.34</v>
      </c>
      <c r="E129" s="1">
        <v>0</v>
      </c>
      <c r="F129" s="1">
        <v>0</v>
      </c>
      <c r="G129" s="2">
        <f t="shared" si="0"/>
        <v>39215.660799999998</v>
      </c>
      <c r="H129" s="2">
        <f t="shared" si="1"/>
        <v>0.66999999999825377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92831.67</v>
      </c>
      <c r="D130" s="1">
        <f>'PR-RAS'!E134</f>
        <v>106770.34</v>
      </c>
      <c r="E130" s="1">
        <v>0</v>
      </c>
      <c r="F130" s="1">
        <v>0</v>
      </c>
      <c r="G130" s="2">
        <f t="shared" si="0"/>
        <v>39522.033149999996</v>
      </c>
      <c r="H130" s="2">
        <f t="shared" si="1"/>
        <v>0.66999999999825377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92831.67</v>
      </c>
      <c r="D131" s="1">
        <f>'PR-RAS'!E135</f>
        <v>105768.2</v>
      </c>
      <c r="E131" s="1">
        <v>0</v>
      </c>
      <c r="F131" s="1">
        <v>0</v>
      </c>
      <c r="G131" s="2">
        <f t="shared" si="0"/>
        <v>39567.849099999999</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1002.14</v>
      </c>
      <c r="E132" s="1">
        <v>0</v>
      </c>
      <c r="F132" s="1">
        <v>0</v>
      </c>
      <c r="G132" s="2">
        <f t="shared" si="0"/>
        <v>262.56067999999999</v>
      </c>
      <c r="H132" s="2">
        <f t="shared" si="1"/>
        <v>0.13999999999998636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996</v>
      </c>
      <c r="E135" s="1">
        <v>0</v>
      </c>
      <c r="F135" s="1">
        <v>0</v>
      </c>
      <c r="G135" s="2">
        <f t="shared" si="0"/>
        <v>266.928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996</v>
      </c>
      <c r="E146" s="1">
        <v>0</v>
      </c>
      <c r="F146" s="1">
        <v>0</v>
      </c>
      <c r="G146" s="2">
        <f t="shared" si="0"/>
        <v>288.83999999999997</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826460</v>
      </c>
      <c r="D147" s="1">
        <f>'PR-RAS'!E151</f>
        <v>1018353.12</v>
      </c>
      <c r="E147" s="1">
        <v>0</v>
      </c>
      <c r="F147" s="1">
        <v>0</v>
      </c>
      <c r="G147" s="2">
        <f t="shared" si="0"/>
        <v>418022.27104000002</v>
      </c>
      <c r="H147" s="2">
        <f t="shared" si="1"/>
        <v>0.11999999999534339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656019.20000000007</v>
      </c>
      <c r="D148" s="1">
        <f>'PR-RAS'!E152</f>
        <v>841882.48</v>
      </c>
      <c r="E148" s="1">
        <v>0</v>
      </c>
      <c r="F148" s="1">
        <v>0</v>
      </c>
      <c r="G148" s="2">
        <f t="shared" si="0"/>
        <v>343948.27152000001</v>
      </c>
      <c r="H148" s="2">
        <f t="shared" si="1"/>
        <v>0.68000000005122274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529045.28</v>
      </c>
      <c r="D149" s="1">
        <f>'PR-RAS'!E153</f>
        <v>690705.02</v>
      </c>
      <c r="E149" s="1">
        <v>0</v>
      </c>
      <c r="F149" s="1">
        <v>0</v>
      </c>
      <c r="G149" s="2">
        <f t="shared" si="0"/>
        <v>282747.38735999999</v>
      </c>
      <c r="H149" s="2">
        <f t="shared" si="1"/>
        <v>0.30000000004656613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521309.74</v>
      </c>
      <c r="D150" s="1">
        <f>'PR-RAS'!E154</f>
        <v>680882.93</v>
      </c>
      <c r="E150" s="1">
        <v>0</v>
      </c>
      <c r="F150" s="1">
        <v>0</v>
      </c>
      <c r="G150" s="2">
        <f t="shared" si="0"/>
        <v>280578.26439999999</v>
      </c>
      <c r="H150" s="2">
        <f t="shared" si="1"/>
        <v>0.32999999995809048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4107.74</v>
      </c>
      <c r="D152" s="1">
        <f>'PR-RAS'!E156</f>
        <v>2993.77</v>
      </c>
      <c r="E152" s="1">
        <v>0</v>
      </c>
      <c r="F152" s="1">
        <v>0</v>
      </c>
      <c r="G152" s="2">
        <f t="shared" si="0"/>
        <v>1524.3872799999997</v>
      </c>
      <c r="H152" s="2">
        <f t="shared" si="1"/>
        <v>0.49000000000023647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3627.8</v>
      </c>
      <c r="D153" s="1">
        <f>'PR-RAS'!E157</f>
        <v>6828.32</v>
      </c>
      <c r="E153" s="1">
        <v>0</v>
      </c>
      <c r="F153" s="1">
        <v>0</v>
      </c>
      <c r="G153" s="2">
        <f t="shared" si="0"/>
        <v>2627.2348799999995</v>
      </c>
      <c r="H153" s="2">
        <f t="shared" si="1"/>
        <v>0.51999999999952706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39634.050000000003</v>
      </c>
      <c r="D154" s="1">
        <f>'PR-RAS'!E158</f>
        <v>37211.19</v>
      </c>
      <c r="E154" s="1">
        <v>0</v>
      </c>
      <c r="F154" s="1">
        <v>0</v>
      </c>
      <c r="G154" s="2">
        <f t="shared" si="0"/>
        <v>17450.63379</v>
      </c>
      <c r="H154" s="2">
        <f t="shared" si="1"/>
        <v>0.24000000000523869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87339.87</v>
      </c>
      <c r="D155" s="1">
        <f>'PR-RAS'!E159</f>
        <v>113966.27</v>
      </c>
      <c r="E155" s="1">
        <v>0</v>
      </c>
      <c r="F155" s="1">
        <v>0</v>
      </c>
      <c r="G155" s="2">
        <f t="shared" si="0"/>
        <v>48551.951140000005</v>
      </c>
      <c r="H155" s="2">
        <f t="shared" si="1"/>
        <v>0.40000000000873115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87339.87</v>
      </c>
      <c r="D157" s="1">
        <f>'PR-RAS'!E161</f>
        <v>113966.27</v>
      </c>
      <c r="E157" s="1">
        <v>0</v>
      </c>
      <c r="F157" s="1">
        <v>0</v>
      </c>
      <c r="G157" s="2">
        <f t="shared" si="0"/>
        <v>49182.495960000007</v>
      </c>
      <c r="H157" s="2">
        <f t="shared" si="1"/>
        <v>0.40000000000873115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169701.07</v>
      </c>
      <c r="D159" s="1">
        <f>'PR-RAS'!E163</f>
        <v>176404.71000000002</v>
      </c>
      <c r="E159" s="1">
        <v>0</v>
      </c>
      <c r="F159" s="1">
        <v>0</v>
      </c>
      <c r="G159" s="2">
        <f t="shared" si="0"/>
        <v>82556.657420000003</v>
      </c>
      <c r="H159" s="2">
        <f t="shared" si="1"/>
        <v>0.35999999998603016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26155.02</v>
      </c>
      <c r="D160" s="1">
        <f>'PR-RAS'!E164</f>
        <v>20840.46</v>
      </c>
      <c r="E160" s="1">
        <v>0</v>
      </c>
      <c r="F160" s="1">
        <v>0</v>
      </c>
      <c r="G160" s="2">
        <f t="shared" si="0"/>
        <v>10785.91446</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2360.16</v>
      </c>
      <c r="D161" s="1">
        <f>'PR-RAS'!E165</f>
        <v>2420.5300000000002</v>
      </c>
      <c r="E161" s="1">
        <v>0</v>
      </c>
      <c r="F161" s="1">
        <v>0</v>
      </c>
      <c r="G161" s="2">
        <f t="shared" si="0"/>
        <v>1152.1952000000001</v>
      </c>
      <c r="H161" s="2">
        <f t="shared" si="1"/>
        <v>0.62999999999965439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18315.54</v>
      </c>
      <c r="D162" s="1">
        <f>'PR-RAS'!E166</f>
        <v>17235.03</v>
      </c>
      <c r="E162" s="1">
        <v>0</v>
      </c>
      <c r="F162" s="1">
        <v>0</v>
      </c>
      <c r="G162" s="2">
        <f t="shared" si="0"/>
        <v>8498.4815999999992</v>
      </c>
      <c r="H162" s="2">
        <f t="shared" si="1"/>
        <v>0.48999999999796273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4987.32</v>
      </c>
      <c r="D163" s="1">
        <f>'PR-RAS'!E167</f>
        <v>649.9</v>
      </c>
      <c r="E163" s="1">
        <v>0</v>
      </c>
      <c r="F163" s="1">
        <v>0</v>
      </c>
      <c r="G163" s="2">
        <f t="shared" si="0"/>
        <v>1018.5134400000001</v>
      </c>
      <c r="H163" s="2">
        <f t="shared" si="1"/>
        <v>0.4199999999997317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492</v>
      </c>
      <c r="D164" s="1">
        <f>'PR-RAS'!E168</f>
        <v>535</v>
      </c>
      <c r="E164" s="1">
        <v>0</v>
      </c>
      <c r="F164" s="1">
        <v>0</v>
      </c>
      <c r="G164" s="2">
        <f t="shared" si="0"/>
        <v>254.60600000000002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69761.23</v>
      </c>
      <c r="D165" s="1">
        <f>'PR-RAS'!E169</f>
        <v>73627.98000000001</v>
      </c>
      <c r="E165" s="1">
        <v>0</v>
      </c>
      <c r="F165" s="1">
        <v>0</v>
      </c>
      <c r="G165" s="2">
        <f t="shared" si="0"/>
        <v>35590.819159999999</v>
      </c>
      <c r="H165" s="2">
        <f t="shared" si="1"/>
        <v>0.24999999998544808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11333.13</v>
      </c>
      <c r="D166" s="1">
        <f>'PR-RAS'!E170</f>
        <v>9260.83</v>
      </c>
      <c r="E166" s="1">
        <v>0</v>
      </c>
      <c r="F166" s="1">
        <v>0</v>
      </c>
      <c r="G166" s="2">
        <f t="shared" si="0"/>
        <v>4926.0403500000002</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34730.160000000003</v>
      </c>
      <c r="D167" s="1">
        <f>'PR-RAS'!E171</f>
        <v>41948.57</v>
      </c>
      <c r="E167" s="1">
        <v>0</v>
      </c>
      <c r="F167" s="1">
        <v>0</v>
      </c>
      <c r="G167" s="2">
        <f t="shared" si="0"/>
        <v>19692.131800000003</v>
      </c>
      <c r="H167" s="2">
        <f t="shared" si="1"/>
        <v>0.5900000000037835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20951.240000000002</v>
      </c>
      <c r="D168" s="1">
        <f>'PR-RAS'!E172</f>
        <v>17903.59</v>
      </c>
      <c r="E168" s="1">
        <v>0</v>
      </c>
      <c r="F168" s="1">
        <v>0</v>
      </c>
      <c r="G168" s="2">
        <f t="shared" si="0"/>
        <v>9478.656140000001</v>
      </c>
      <c r="H168" s="2">
        <f t="shared" si="1"/>
        <v>0.65000000000145519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994.81</v>
      </c>
      <c r="D169" s="1">
        <f>'PR-RAS'!E173</f>
        <v>3683.43</v>
      </c>
      <c r="E169" s="1">
        <v>0</v>
      </c>
      <c r="F169" s="1">
        <v>0</v>
      </c>
      <c r="G169" s="2">
        <f t="shared" si="0"/>
        <v>1404.7605600000002</v>
      </c>
      <c r="H169" s="2">
        <f t="shared" si="1"/>
        <v>0.61999999999989086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1059.4100000000001</v>
      </c>
      <c r="D170" s="1">
        <f>'PR-RAS'!E174</f>
        <v>285.45999999999998</v>
      </c>
      <c r="E170" s="1">
        <v>0</v>
      </c>
      <c r="F170" s="1">
        <v>0</v>
      </c>
      <c r="G170" s="2">
        <f t="shared" si="0"/>
        <v>275.52577000000002</v>
      </c>
      <c r="H170" s="2">
        <f t="shared" si="1"/>
        <v>0.87000000000006139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692.48</v>
      </c>
      <c r="D172" s="1">
        <f>'PR-RAS'!E176</f>
        <v>546.1</v>
      </c>
      <c r="E172" s="1">
        <v>0</v>
      </c>
      <c r="F172" s="1">
        <v>0</v>
      </c>
      <c r="G172" s="2">
        <f t="shared" si="0"/>
        <v>305.18028000000004</v>
      </c>
      <c r="H172" s="2">
        <f t="shared" si="1"/>
        <v>0.58000000000004093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62848.310000000005</v>
      </c>
      <c r="D173" s="1">
        <f>'PR-RAS'!E177</f>
        <v>72942.550000000017</v>
      </c>
      <c r="E173" s="1">
        <v>0</v>
      </c>
      <c r="F173" s="1">
        <v>0</v>
      </c>
      <c r="G173" s="2">
        <f t="shared" si="0"/>
        <v>35902.146520000002</v>
      </c>
      <c r="H173" s="2">
        <f t="shared" si="1"/>
        <v>0.75999999998748535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45753.65</v>
      </c>
      <c r="D174" s="1">
        <f>'PR-RAS'!E178</f>
        <v>55301.33</v>
      </c>
      <c r="E174" s="1">
        <v>0</v>
      </c>
      <c r="F174" s="1">
        <v>0</v>
      </c>
      <c r="G174" s="2">
        <f t="shared" si="0"/>
        <v>27049.641629999998</v>
      </c>
      <c r="H174" s="2">
        <f t="shared" si="1"/>
        <v>0.68000000000029104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5711.84</v>
      </c>
      <c r="D175" s="1">
        <f>'PR-RAS'!E179</f>
        <v>3032.74</v>
      </c>
      <c r="E175" s="1">
        <v>0</v>
      </c>
      <c r="F175" s="1">
        <v>0</v>
      </c>
      <c r="G175" s="2">
        <f t="shared" si="0"/>
        <v>2049.2536799999998</v>
      </c>
      <c r="H175" s="2">
        <f t="shared" si="1"/>
        <v>0.42000000000007276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127.44</v>
      </c>
      <c r="E176" s="1">
        <v>0</v>
      </c>
      <c r="F176" s="1">
        <v>0</v>
      </c>
      <c r="G176" s="2">
        <f t="shared" si="0"/>
        <v>66.905999999999992</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2709.2</v>
      </c>
      <c r="D177" s="1">
        <f>'PR-RAS'!E181</f>
        <v>2726.79</v>
      </c>
      <c r="E177" s="1">
        <v>0</v>
      </c>
      <c r="F177" s="1">
        <v>0</v>
      </c>
      <c r="G177" s="2">
        <f t="shared" si="0"/>
        <v>1436.6492799999999</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106.1</v>
      </c>
      <c r="D178" s="1">
        <f>'PR-RAS'!E182</f>
        <v>108.55</v>
      </c>
      <c r="E178" s="1">
        <v>0</v>
      </c>
      <c r="F178" s="1">
        <v>0</v>
      </c>
      <c r="G178" s="2">
        <f t="shared" si="0"/>
        <v>57.206399999999995</v>
      </c>
      <c r="H178" s="2">
        <f t="shared" si="1"/>
        <v>0.54999999999999716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2902.63</v>
      </c>
      <c r="D179" s="1">
        <f>'PR-RAS'!E183</f>
        <v>365.71</v>
      </c>
      <c r="E179" s="1">
        <v>0</v>
      </c>
      <c r="F179" s="1">
        <v>0</v>
      </c>
      <c r="G179" s="2">
        <f t="shared" si="0"/>
        <v>646.86090000000002</v>
      </c>
      <c r="H179" s="2">
        <f t="shared" si="1"/>
        <v>0.65999999999991132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4362.3</v>
      </c>
      <c r="D180" s="1">
        <f>'PR-RAS'!E184</f>
        <v>9185.7000000000007</v>
      </c>
      <c r="E180" s="1">
        <v>0</v>
      </c>
      <c r="F180" s="1">
        <v>0</v>
      </c>
      <c r="G180" s="2">
        <f t="shared" si="0"/>
        <v>4069.3323</v>
      </c>
      <c r="H180" s="2">
        <f t="shared" si="1"/>
        <v>0.5999999999994543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1175.1500000000001</v>
      </c>
      <c r="D181" s="1">
        <f>'PR-RAS'!E185</f>
        <v>1904.91</v>
      </c>
      <c r="E181" s="1">
        <v>0</v>
      </c>
      <c r="F181" s="1">
        <v>0</v>
      </c>
      <c r="G181" s="2">
        <f t="shared" si="0"/>
        <v>897.29460000000006</v>
      </c>
      <c r="H181" s="2">
        <f t="shared" si="1"/>
        <v>0.24000000000000909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189.38</v>
      </c>
      <c r="E182" s="1">
        <v>0</v>
      </c>
      <c r="F182" s="1">
        <v>0</v>
      </c>
      <c r="G182" s="2">
        <f t="shared" si="0"/>
        <v>68.55556</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10936.510000000002</v>
      </c>
      <c r="D184" s="1">
        <f>'PR-RAS'!E188</f>
        <v>8993.7199999999993</v>
      </c>
      <c r="E184" s="1">
        <v>0</v>
      </c>
      <c r="F184" s="1">
        <v>0</v>
      </c>
      <c r="G184" s="2">
        <f t="shared" si="0"/>
        <v>5293.0828499999998</v>
      </c>
      <c r="H184" s="2">
        <f t="shared" si="1"/>
        <v>0.76999999999861757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775.62</v>
      </c>
      <c r="D186" s="1">
        <f>'PR-RAS'!E190</f>
        <v>772.35</v>
      </c>
      <c r="E186" s="1">
        <v>0</v>
      </c>
      <c r="F186" s="1">
        <v>0</v>
      </c>
      <c r="G186" s="2">
        <f t="shared" si="0"/>
        <v>429.25920000000002</v>
      </c>
      <c r="H186" s="2">
        <f t="shared" si="1"/>
        <v>0.73000000000001819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1299.7</v>
      </c>
      <c r="D187" s="1">
        <f>'PR-RAS'!E191</f>
        <v>1097.18</v>
      </c>
      <c r="E187" s="1">
        <v>0</v>
      </c>
      <c r="F187" s="1">
        <v>0</v>
      </c>
      <c r="G187" s="2">
        <f t="shared" si="0"/>
        <v>649.89516000000003</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25</v>
      </c>
      <c r="E188" s="1">
        <v>0</v>
      </c>
      <c r="F188" s="1">
        <v>0</v>
      </c>
      <c r="G188" s="2">
        <f t="shared" si="0"/>
        <v>11.831489999999999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6192.63</v>
      </c>
      <c r="D189" s="1">
        <f>'PR-RAS'!E193</f>
        <v>6549.38</v>
      </c>
      <c r="E189" s="1">
        <v>0</v>
      </c>
      <c r="F189" s="1">
        <v>0</v>
      </c>
      <c r="G189" s="2">
        <f t="shared" si="0"/>
        <v>3626.7813200000001</v>
      </c>
      <c r="H189" s="2">
        <f t="shared" si="1"/>
        <v>0.75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2655.29</v>
      </c>
      <c r="D191" s="1">
        <f>'PR-RAS'!E195</f>
        <v>549.80999999999995</v>
      </c>
      <c r="E191" s="1">
        <v>0</v>
      </c>
      <c r="F191" s="1">
        <v>0</v>
      </c>
      <c r="G191" s="2">
        <f t="shared" si="0"/>
        <v>713.43290000000002</v>
      </c>
      <c r="H191" s="2">
        <f t="shared" si="1"/>
        <v>0.48000000000001819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384.13</v>
      </c>
      <c r="D192" s="1">
        <f>'PR-RAS'!E196</f>
        <v>65.930000000000007</v>
      </c>
      <c r="E192" s="1">
        <v>0</v>
      </c>
      <c r="F192" s="1">
        <v>0</v>
      </c>
      <c r="G192" s="2">
        <f t="shared" si="0"/>
        <v>98.554090000000002</v>
      </c>
      <c r="H192" s="2">
        <f t="shared" si="1"/>
        <v>0.19999999999998863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384.13</v>
      </c>
      <c r="D206" s="1">
        <f>'PR-RAS'!E210</f>
        <v>65.930000000000007</v>
      </c>
      <c r="E206" s="1">
        <v>0</v>
      </c>
      <c r="F206" s="1">
        <v>0</v>
      </c>
      <c r="G206" s="2">
        <f t="shared" si="0"/>
        <v>105.77794999999999</v>
      </c>
      <c r="H206" s="2">
        <f t="shared" si="1"/>
        <v>0.19999999999998863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367.92</v>
      </c>
      <c r="D207" s="1">
        <f>'PR-RAS'!E211</f>
        <v>65.430000000000007</v>
      </c>
      <c r="E207" s="1">
        <v>0</v>
      </c>
      <c r="F207" s="1">
        <v>0</v>
      </c>
      <c r="G207" s="2">
        <f t="shared" si="0"/>
        <v>102.74868000000001</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16.21</v>
      </c>
      <c r="D209" s="1">
        <f>'PR-RAS'!E213</f>
        <v>0.5</v>
      </c>
      <c r="E209" s="1">
        <v>0</v>
      </c>
      <c r="F209" s="1">
        <v>0</v>
      </c>
      <c r="G209" s="2">
        <f t="shared" si="0"/>
        <v>3.5796800000000002</v>
      </c>
      <c r="H209" s="2">
        <f t="shared" si="1"/>
        <v>0.71000000000000085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355.6</v>
      </c>
      <c r="D259" s="1">
        <f>'PR-RAS'!E263</f>
        <v>0</v>
      </c>
      <c r="E259" s="1">
        <v>0</v>
      </c>
      <c r="F259" s="1">
        <v>0</v>
      </c>
      <c r="G259" s="2">
        <f t="shared" si="0"/>
        <v>91.744800000000012</v>
      </c>
      <c r="H259" s="2">
        <f t="shared" si="1"/>
        <v>0.39999999999997726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355.6</v>
      </c>
      <c r="D260" s="1">
        <f>'PR-RAS'!E264</f>
        <v>0</v>
      </c>
      <c r="E260" s="1">
        <v>0</v>
      </c>
      <c r="F260" s="1">
        <v>0</v>
      </c>
      <c r="G260" s="2">
        <f t="shared" si="0"/>
        <v>92.100400000000008</v>
      </c>
      <c r="H260" s="2">
        <f t="shared" si="1"/>
        <v>0.39999999999997726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355.6</v>
      </c>
      <c r="D262" s="1">
        <f>'PR-RAS'!E266</f>
        <v>0</v>
      </c>
      <c r="E262" s="1">
        <v>0</v>
      </c>
      <c r="F262" s="1">
        <v>0</v>
      </c>
      <c r="G262" s="2">
        <f t="shared" si="0"/>
        <v>92.811600000000013</v>
      </c>
      <c r="H262" s="2">
        <f t="shared" si="1"/>
        <v>0.39999999999997726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826460</v>
      </c>
      <c r="D285" s="1">
        <f>'PR-RAS'!E289</f>
        <v>1018353.12</v>
      </c>
      <c r="E285" s="1">
        <v>0</v>
      </c>
      <c r="F285" s="1">
        <v>0</v>
      </c>
      <c r="G285" s="2">
        <f t="shared" si="8"/>
        <v>813139.21216</v>
      </c>
      <c r="H285" s="2">
        <f t="shared" si="9"/>
        <v>0.11999999999534339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23151.840000000084</v>
      </c>
      <c r="D286" s="1">
        <f>'PR-RAS'!E290</f>
        <v>19495.089999999851</v>
      </c>
      <c r="E286" s="1">
        <v>0</v>
      </c>
      <c r="F286" s="1">
        <v>0</v>
      </c>
      <c r="G286" s="2">
        <f t="shared" si="8"/>
        <v>17710.475699999937</v>
      </c>
      <c r="H286" s="2">
        <f t="shared" si="9"/>
        <v>0.24999999976716936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1590.77</v>
      </c>
      <c r="D288" s="1">
        <f>'PR-RAS'!E292</f>
        <v>11224.71</v>
      </c>
      <c r="E288" s="1">
        <v>0</v>
      </c>
      <c r="F288" s="1">
        <v>0</v>
      </c>
      <c r="G288" s="2">
        <f t="shared" si="8"/>
        <v>6899.534529999999</v>
      </c>
      <c r="H288" s="2">
        <f t="shared" si="9"/>
        <v>0.5200000000008913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620.15</v>
      </c>
      <c r="D291" s="1">
        <f>'PR-RAS'!E295</f>
        <v>417.91</v>
      </c>
      <c r="E291" s="1">
        <v>0</v>
      </c>
      <c r="F291" s="1">
        <v>0</v>
      </c>
      <c r="G291" s="2">
        <f t="shared" si="8"/>
        <v>422.23129999999998</v>
      </c>
      <c r="H291" s="2">
        <f t="shared" si="9"/>
        <v>0.23999999999995225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32317.050000000003</v>
      </c>
      <c r="D345" s="1">
        <f>'PR-RAS'!E350</f>
        <v>13753.84</v>
      </c>
      <c r="E345" s="1">
        <v>0</v>
      </c>
      <c r="F345" s="1">
        <v>0</v>
      </c>
      <c r="G345" s="2">
        <f t="shared" si="8"/>
        <v>20579.707119999999</v>
      </c>
      <c r="H345" s="2">
        <f t="shared" si="9"/>
        <v>0.21000000000276486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32317.050000000003</v>
      </c>
      <c r="D358" s="1">
        <f>'PR-RAS'!E363</f>
        <v>13753.84</v>
      </c>
      <c r="E358" s="1">
        <v>0</v>
      </c>
      <c r="F358" s="1">
        <v>0</v>
      </c>
      <c r="G358" s="2">
        <f t="shared" si="8"/>
        <v>21357.428609999999</v>
      </c>
      <c r="H358" s="2">
        <f t="shared" si="9"/>
        <v>0.21000000000276486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20366.45</v>
      </c>
      <c r="D364" s="1">
        <f>'PR-RAS'!E369</f>
        <v>1361.14</v>
      </c>
      <c r="E364" s="1">
        <v>0</v>
      </c>
      <c r="F364" s="1">
        <v>0</v>
      </c>
      <c r="G364" s="2">
        <f t="shared" si="8"/>
        <v>8381.2089899999992</v>
      </c>
      <c r="H364" s="2">
        <f t="shared" si="9"/>
        <v>0.59000000000082764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1021.33</v>
      </c>
      <c r="D365" s="1">
        <f>'PR-RAS'!E370</f>
        <v>0</v>
      </c>
      <c r="E365" s="1">
        <v>0</v>
      </c>
      <c r="F365" s="1">
        <v>0</v>
      </c>
      <c r="G365" s="2">
        <f t="shared" si="8"/>
        <v>371.76411999999999</v>
      </c>
      <c r="H365" s="2">
        <f t="shared" si="9"/>
        <v>0.33000000000004093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848.08</v>
      </c>
      <c r="D367" s="1">
        <f>'PR-RAS'!E372</f>
        <v>0</v>
      </c>
      <c r="E367" s="1">
        <v>0</v>
      </c>
      <c r="F367" s="1">
        <v>0</v>
      </c>
      <c r="G367" s="2">
        <f t="shared" si="8"/>
        <v>310.39728000000002</v>
      </c>
      <c r="H367" s="2">
        <f t="shared" si="9"/>
        <v>8.0000000000040927E-2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1030.9000000000001</v>
      </c>
      <c r="D369" s="1">
        <f>'PR-RAS'!E374</f>
        <v>0</v>
      </c>
      <c r="E369" s="1">
        <v>0</v>
      </c>
      <c r="F369" s="1">
        <v>0</v>
      </c>
      <c r="G369" s="2">
        <f t="shared" si="8"/>
        <v>379.37120000000004</v>
      </c>
      <c r="H369" s="2">
        <f t="shared" si="9"/>
        <v>9.9999999999909051E-2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212.23</v>
      </c>
      <c r="D370" s="1">
        <f>'PR-RAS'!E375</f>
        <v>0</v>
      </c>
      <c r="E370" s="1">
        <v>0</v>
      </c>
      <c r="F370" s="1">
        <v>0</v>
      </c>
      <c r="G370" s="2">
        <f t="shared" si="8"/>
        <v>78.31286999999999</v>
      </c>
      <c r="H370" s="2">
        <f t="shared" si="9"/>
        <v>0.22999999999998977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17253.91</v>
      </c>
      <c r="D371" s="1">
        <f>'PR-RAS'!E376</f>
        <v>1361.14</v>
      </c>
      <c r="E371" s="1">
        <v>0</v>
      </c>
      <c r="F371" s="1">
        <v>0</v>
      </c>
      <c r="G371" s="2">
        <f t="shared" si="8"/>
        <v>7391.1902999999993</v>
      </c>
      <c r="H371" s="2">
        <f t="shared" si="9"/>
        <v>0.23000000000024556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11950.6</v>
      </c>
      <c r="D378" s="1">
        <f>'PR-RAS'!E383</f>
        <v>12392.7</v>
      </c>
      <c r="E378" s="1">
        <v>0</v>
      </c>
      <c r="F378" s="1">
        <v>0</v>
      </c>
      <c r="G378" s="2">
        <f t="shared" si="8"/>
        <v>13849.472</v>
      </c>
      <c r="H378" s="2">
        <f t="shared" si="9"/>
        <v>0.69999999999890861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11950.6</v>
      </c>
      <c r="D379" s="1">
        <f>'PR-RAS'!E384</f>
        <v>12392.7</v>
      </c>
      <c r="E379" s="1">
        <v>0</v>
      </c>
      <c r="F379" s="1">
        <v>0</v>
      </c>
      <c r="G379" s="2">
        <f t="shared" si="8"/>
        <v>13886.208000000001</v>
      </c>
      <c r="H379" s="2">
        <f t="shared" si="9"/>
        <v>0.69999999999890861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32317.050000000003</v>
      </c>
      <c r="D403" s="1">
        <f>'PR-RAS'!E408</f>
        <v>13753.84</v>
      </c>
      <c r="E403" s="1">
        <v>0</v>
      </c>
      <c r="F403" s="1">
        <v>0</v>
      </c>
      <c r="G403" s="2">
        <f t="shared" si="8"/>
        <v>24049.541460000004</v>
      </c>
      <c r="H403" s="2">
        <f t="shared" si="9"/>
        <v>0.21000000000276486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20580</v>
      </c>
      <c r="E405" s="1">
        <v>0</v>
      </c>
      <c r="F405" s="1">
        <v>0</v>
      </c>
      <c r="G405" s="2">
        <f t="shared" si="8"/>
        <v>16628.64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849611.84000000008</v>
      </c>
      <c r="D407" s="1">
        <f>'PR-RAS'!E412</f>
        <v>1037848.2099999998</v>
      </c>
      <c r="E407" s="1">
        <v>0</v>
      </c>
      <c r="F407" s="1">
        <v>0</v>
      </c>
      <c r="G407" s="2">
        <f t="shared" si="8"/>
        <v>1187675.15356</v>
      </c>
      <c r="H407" s="2">
        <f t="shared" si="9"/>
        <v>0.36999999976251274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858777.05</v>
      </c>
      <c r="D408" s="1">
        <f>'PR-RAS'!E413</f>
        <v>1032106.96</v>
      </c>
      <c r="E408" s="1">
        <v>0</v>
      </c>
      <c r="F408" s="1">
        <v>0</v>
      </c>
      <c r="G408" s="2">
        <f t="shared" si="8"/>
        <v>1189657.3247899998</v>
      </c>
      <c r="H408" s="2">
        <f t="shared" si="9"/>
        <v>9.0000000083819032E-2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5741.2499999998836</v>
      </c>
      <c r="E409" s="1">
        <v>0</v>
      </c>
      <c r="F409" s="1">
        <v>0</v>
      </c>
      <c r="G409" s="2">
        <f t="shared" si="8"/>
        <v>4684.8599999999051</v>
      </c>
      <c r="H409" s="2">
        <f t="shared" si="9"/>
        <v>0.24999999988358468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9165.2099999999627</v>
      </c>
      <c r="D410" s="1">
        <f>'PR-RAS'!E415</f>
        <v>0</v>
      </c>
      <c r="E410" s="1">
        <v>0</v>
      </c>
      <c r="F410" s="1">
        <v>0</v>
      </c>
      <c r="G410" s="2">
        <f t="shared" si="8"/>
        <v>3748.5708899999845</v>
      </c>
      <c r="H410" s="2">
        <f t="shared" si="9"/>
        <v>0.2099999999627471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1590.77</v>
      </c>
      <c r="D411" s="1">
        <f>'PR-RAS'!E416</f>
        <v>0</v>
      </c>
      <c r="E411" s="1">
        <v>0</v>
      </c>
      <c r="F411" s="1">
        <v>0</v>
      </c>
      <c r="G411" s="2">
        <f t="shared" si="8"/>
        <v>652.21569999999997</v>
      </c>
      <c r="H411" s="2">
        <f t="shared" si="9"/>
        <v>0.23000000000001819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9355.2900000000009</v>
      </c>
      <c r="E412" s="1">
        <v>0</v>
      </c>
      <c r="F412" s="1">
        <v>0</v>
      </c>
      <c r="G412" s="2">
        <f t="shared" si="8"/>
        <v>7690.0483800000002</v>
      </c>
      <c r="H412" s="2">
        <f t="shared" si="9"/>
        <v>0.29000000000087311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849611.84000000008</v>
      </c>
      <c r="D633" s="1">
        <f>'PR-RAS'!E639</f>
        <v>1037848.2099999998</v>
      </c>
      <c r="E633" s="1">
        <v>0</v>
      </c>
      <c r="F633" s="1">
        <v>0</v>
      </c>
      <c r="G633" s="2">
        <f t="shared" si="10"/>
        <v>1848794.8203199999</v>
      </c>
      <c r="H633" s="2">
        <f t="shared" si="11"/>
        <v>0.36999999976251274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858777.05</v>
      </c>
      <c r="D634" s="1">
        <f>'PR-RAS'!E640</f>
        <v>1032106.96</v>
      </c>
      <c r="E634" s="1">
        <v>0</v>
      </c>
      <c r="F634" s="1">
        <v>0</v>
      </c>
      <c r="G634" s="2">
        <f t="shared" si="10"/>
        <v>1850253.2840099998</v>
      </c>
      <c r="H634" s="2">
        <f t="shared" si="11"/>
        <v>9.0000000083819032E-2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5741.2499999998836</v>
      </c>
      <c r="E635" s="1">
        <v>0</v>
      </c>
      <c r="F635" s="1">
        <v>0</v>
      </c>
      <c r="G635" s="2">
        <f t="shared" si="10"/>
        <v>7279.9049999998524</v>
      </c>
      <c r="H635" s="2">
        <f t="shared" si="11"/>
        <v>0.24999999988358468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9165.2099999999627</v>
      </c>
      <c r="D636" s="1">
        <f>'PR-RAS'!E642</f>
        <v>0</v>
      </c>
      <c r="E636" s="1">
        <v>0</v>
      </c>
      <c r="F636" s="1">
        <v>0</v>
      </c>
      <c r="G636" s="2">
        <f t="shared" si="10"/>
        <v>5819.9083499999761</v>
      </c>
      <c r="H636" s="2">
        <f t="shared" si="1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1590.77</v>
      </c>
      <c r="D637" s="1">
        <f>'PR-RAS'!E643</f>
        <v>0</v>
      </c>
      <c r="E637" s="1">
        <v>0</v>
      </c>
      <c r="F637" s="1">
        <v>0</v>
      </c>
      <c r="G637" s="2">
        <f t="shared" si="10"/>
        <v>1011.72972</v>
      </c>
      <c r="H637" s="2">
        <f t="shared" si="11"/>
        <v>0.23000000000001819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9355.2900000000009</v>
      </c>
      <c r="E638" s="1">
        <v>0</v>
      </c>
      <c r="F638" s="1">
        <v>0</v>
      </c>
      <c r="G638" s="2">
        <f t="shared" si="10"/>
        <v>11918.639460000002</v>
      </c>
      <c r="H638" s="2">
        <f t="shared" si="11"/>
        <v>0.29000000000087311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7574.4399999999623</v>
      </c>
      <c r="D640" s="1">
        <f>'PR-RAS'!E646</f>
        <v>3614.0400000001173</v>
      </c>
      <c r="E640" s="1">
        <v>0</v>
      </c>
      <c r="F640" s="1">
        <v>0</v>
      </c>
      <c r="G640" s="2">
        <f t="shared" si="10"/>
        <v>9458.8102800001252</v>
      </c>
      <c r="H640" s="2">
        <f t="shared" si="11"/>
        <v>0.48000000007959898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61973.88</v>
      </c>
      <c r="D641" s="1">
        <f>'PR-RAS'!E647</f>
        <v>70652.88</v>
      </c>
      <c r="E641" s="1">
        <v>0</v>
      </c>
      <c r="F641" s="1">
        <v>0</v>
      </c>
      <c r="G641" s="2">
        <f t="shared" si="10"/>
        <v>130098.96960000001</v>
      </c>
      <c r="H641" s="2">
        <f t="shared" si="11"/>
        <v>0.23999999999796273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8472.48</v>
      </c>
      <c r="D642" s="1">
        <f>'PR-RAS'!E649</f>
        <v>0</v>
      </c>
      <c r="E642" s="1">
        <v>0</v>
      </c>
      <c r="F642" s="1">
        <v>0</v>
      </c>
      <c r="G642" s="2">
        <f t="shared" si="10"/>
        <v>5430.8596799999996</v>
      </c>
      <c r="H642" s="2">
        <f t="shared" si="11"/>
        <v>0.47999999999956344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128276.42</v>
      </c>
      <c r="D643" s="1">
        <f>'PR-RAS'!E650</f>
        <v>0</v>
      </c>
      <c r="E643" s="1">
        <v>0</v>
      </c>
      <c r="F643" s="1">
        <v>0</v>
      </c>
      <c r="G643" s="2">
        <f t="shared" si="10"/>
        <v>82353.461639999994</v>
      </c>
      <c r="H643" s="2">
        <f t="shared" si="11"/>
        <v>0.41999999999825377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131951.9</v>
      </c>
      <c r="D644" s="1">
        <f>'PR-RAS'!E651</f>
        <v>0</v>
      </c>
      <c r="E644" s="1">
        <v>0</v>
      </c>
      <c r="F644" s="1">
        <v>0</v>
      </c>
      <c r="G644" s="2">
        <f t="shared" si="10"/>
        <v>84845.0717</v>
      </c>
      <c r="H644" s="2">
        <f t="shared" si="11"/>
        <v>0.10000000000582077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4797</v>
      </c>
      <c r="D645" s="1">
        <f>'PR-RAS'!E652</f>
        <v>0</v>
      </c>
      <c r="E645" s="1">
        <v>0</v>
      </c>
      <c r="F645" s="1">
        <v>0</v>
      </c>
      <c r="G645" s="2">
        <f t="shared" si="10"/>
        <v>3089.268</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v>
      </c>
      <c r="D647" s="1">
        <f>'PR-RAS'!E654</f>
        <v>41</v>
      </c>
      <c r="E647" s="1">
        <v>0</v>
      </c>
      <c r="F647" s="1">
        <v>0</v>
      </c>
      <c r="G647" s="2">
        <f t="shared" si="10"/>
        <v>79.457999999999998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33</v>
      </c>
      <c r="E649" s="1">
        <v>0</v>
      </c>
      <c r="F649" s="1">
        <v>0</v>
      </c>
      <c r="G649" s="2">
        <f t="shared" si="10"/>
        <v>64.152000000000001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680752.26</v>
      </c>
      <c r="D668" s="1">
        <f>'PR-RAS'!E675</f>
        <v>906441.28</v>
      </c>
      <c r="E668" s="1">
        <v>0</v>
      </c>
      <c r="F668" s="1">
        <v>0</v>
      </c>
      <c r="G668" s="2">
        <f t="shared" si="10"/>
        <v>1663254.4249400003</v>
      </c>
      <c r="H668" s="2">
        <f t="shared" si="11"/>
        <v>0.5400000000372529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86</v>
      </c>
      <c r="D669" s="1">
        <f>'PR-RAS'!E676</f>
        <v>0</v>
      </c>
      <c r="E669" s="1">
        <v>0</v>
      </c>
      <c r="F669" s="1">
        <v>0</v>
      </c>
      <c r="G669" s="2">
        <f t="shared" si="10"/>
        <v>57.448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11633.59</v>
      </c>
      <c r="D670" s="1">
        <f>'PR-RAS'!E677</f>
        <v>12081.25</v>
      </c>
      <c r="E670" s="1">
        <v>0</v>
      </c>
      <c r="F670" s="1">
        <v>0</v>
      </c>
      <c r="G670" s="2">
        <f t="shared" si="10"/>
        <v>23947.584209999997</v>
      </c>
      <c r="H670" s="2">
        <f t="shared" si="11"/>
        <v>0.65999999999985448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27807.74</v>
      </c>
      <c r="D687" s="1">
        <f>'PR-RAS'!E694</f>
        <v>0</v>
      </c>
      <c r="E687" s="1">
        <v>0</v>
      </c>
      <c r="F687" s="1">
        <v>0</v>
      </c>
      <c r="G687" s="2">
        <f t="shared" si="10"/>
        <v>19076.109640000002</v>
      </c>
      <c r="H687" s="2">
        <f t="shared" si="11"/>
        <v>0.25999999999839929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1393.94</v>
      </c>
      <c r="D703" s="1">
        <f>'PR-RAS'!E710</f>
        <v>105.85</v>
      </c>
      <c r="E703" s="1">
        <v>0</v>
      </c>
      <c r="F703" s="1">
        <v>0</v>
      </c>
      <c r="G703" s="2">
        <f t="shared" si="10"/>
        <v>1127.1592800000001</v>
      </c>
      <c r="H703" s="2">
        <f t="shared" si="11"/>
        <v>0.20999999999995111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1294.3</v>
      </c>
      <c r="D705" s="1">
        <f>'PR-RAS'!E712</f>
        <v>0</v>
      </c>
      <c r="E705" s="1">
        <v>0</v>
      </c>
      <c r="F705" s="1">
        <v>0</v>
      </c>
      <c r="G705" s="2">
        <f t="shared" si="10"/>
        <v>911.18719999999996</v>
      </c>
      <c r="H705" s="2">
        <f t="shared" si="11"/>
        <v>0.29999999999995453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6584.9</v>
      </c>
      <c r="D709" s="1">
        <f>'PR-RAS'!E716</f>
        <v>0</v>
      </c>
      <c r="E709" s="1">
        <v>0</v>
      </c>
      <c r="F709" s="1">
        <v>0</v>
      </c>
      <c r="G709" s="2">
        <f t="shared" si="10"/>
        <v>4662.1091999999999</v>
      </c>
      <c r="H709" s="2">
        <f t="shared" si="11"/>
        <v>0.1000000000003638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882.88</v>
      </c>
      <c r="E710" s="1">
        <v>0</v>
      </c>
      <c r="F710" s="1">
        <v>0</v>
      </c>
      <c r="G710" s="2">
        <f t="shared" si="10"/>
        <v>1600.3689799999997</v>
      </c>
      <c r="H710" s="2">
        <f t="shared" si="11"/>
        <v>0.57999999999998408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18315.54</v>
      </c>
      <c r="D711" s="1">
        <f>'PR-RAS'!E718</f>
        <v>17235.03</v>
      </c>
      <c r="E711" s="1">
        <v>0</v>
      </c>
      <c r="F711" s="1">
        <v>0</v>
      </c>
      <c r="G711" s="2">
        <f t="shared" si="10"/>
        <v>37477.775999999998</v>
      </c>
      <c r="H711" s="2">
        <f t="shared" si="11"/>
        <v>0.48999999999796273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2388.94</v>
      </c>
      <c r="D713" s="1">
        <f>'PR-RAS'!E720</f>
        <v>0</v>
      </c>
      <c r="E713" s="1">
        <v>0</v>
      </c>
      <c r="F713" s="1">
        <v>0</v>
      </c>
      <c r="G713" s="2">
        <f t="shared" si="10"/>
        <v>1700.9252799999999</v>
      </c>
      <c r="H713" s="2">
        <f t="shared" si="11"/>
        <v>5.999999999994543E-2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4224.6000000000004</v>
      </c>
      <c r="D715" s="1">
        <f>'PR-RAS'!E722</f>
        <v>8552.26</v>
      </c>
      <c r="E715" s="1">
        <v>0</v>
      </c>
      <c r="F715" s="1">
        <v>0</v>
      </c>
      <c r="G715" s="2">
        <f t="shared" si="10"/>
        <v>15228.991680000001</v>
      </c>
      <c r="H715" s="2">
        <f t="shared" si="11"/>
        <v>0.65999999999985448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1039426.4299999998</v>
      </c>
      <c r="D984" s="6">
        <f>BILANCA!E6</f>
        <v>1031542.49</v>
      </c>
      <c r="E984" s="6">
        <v>0</v>
      </c>
      <c r="F984" s="6">
        <v>0</v>
      </c>
      <c r="G984" s="7">
        <f t="shared" ref="G984:G1241" si="22">B984/1000*C984+B984/500*D984</f>
        <v>3102.5114100000001</v>
      </c>
      <c r="H984" s="7">
        <f t="shared" si="19"/>
        <v>0.91999999980907887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968672.33999999985</v>
      </c>
      <c r="D985" s="1">
        <f>BILANCA!E7</f>
        <v>952471.78999999992</v>
      </c>
      <c r="E985" s="1">
        <v>0</v>
      </c>
      <c r="F985" s="1">
        <v>0</v>
      </c>
      <c r="G985" s="2">
        <f t="shared" si="22"/>
        <v>5747.2318399999995</v>
      </c>
      <c r="H985" s="2">
        <f t="shared" si="19"/>
        <v>0.54999999993015081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968672.33999999985</v>
      </c>
      <c r="D990" s="1">
        <f>BILANCA!E12</f>
        <v>952471.78999999992</v>
      </c>
      <c r="E990" s="1">
        <v>0</v>
      </c>
      <c r="F990" s="1">
        <v>0</v>
      </c>
      <c r="G990" s="2">
        <f t="shared" si="22"/>
        <v>20115.311439999998</v>
      </c>
      <c r="H990" s="2">
        <f t="shared" si="19"/>
        <v>0.54999999993015081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915425.8899999999</v>
      </c>
      <c r="D991" s="1">
        <f>BILANCA!E13</f>
        <v>899500.37999999989</v>
      </c>
      <c r="E991" s="1">
        <v>0</v>
      </c>
      <c r="F991" s="1">
        <v>0</v>
      </c>
      <c r="G991" s="2">
        <f t="shared" si="22"/>
        <v>21715.413199999999</v>
      </c>
      <c r="H991" s="2">
        <f t="shared" si="19"/>
        <v>0.48999999999068677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1274040.71</v>
      </c>
      <c r="D993" s="1">
        <f>BILANCA!E15</f>
        <v>1274040.71</v>
      </c>
      <c r="E993" s="1">
        <v>0</v>
      </c>
      <c r="F993" s="1">
        <v>0</v>
      </c>
      <c r="G993" s="2">
        <f t="shared" si="22"/>
        <v>38221.221300000005</v>
      </c>
      <c r="H993" s="2">
        <f t="shared" si="19"/>
        <v>0.58000000007450581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358614.82</v>
      </c>
      <c r="D996" s="1">
        <f>BILANCA!E18</f>
        <v>374540.33</v>
      </c>
      <c r="E996" s="1">
        <v>0</v>
      </c>
      <c r="F996" s="1">
        <v>0</v>
      </c>
      <c r="G996" s="2">
        <f t="shared" si="22"/>
        <v>14400.04124</v>
      </c>
      <c r="H996" s="2">
        <f t="shared" si="19"/>
        <v>0.51000000000931323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53246.449999999983</v>
      </c>
      <c r="D997" s="1">
        <f>BILANCA!E19</f>
        <v>52971.41</v>
      </c>
      <c r="E997" s="1">
        <v>0</v>
      </c>
      <c r="F997" s="1">
        <v>0</v>
      </c>
      <c r="G997" s="2">
        <f t="shared" si="22"/>
        <v>2228.6497799999997</v>
      </c>
      <c r="H997" s="2">
        <f t="shared" si="19"/>
        <v>0.85999999998603016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145833.23000000001</v>
      </c>
      <c r="D998" s="1">
        <f>BILANCA!E20</f>
        <v>149101.6</v>
      </c>
      <c r="E998" s="1">
        <v>0</v>
      </c>
      <c r="F998" s="1">
        <v>0</v>
      </c>
      <c r="G998" s="2">
        <f t="shared" si="22"/>
        <v>6660.5464499999998</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3026.02</v>
      </c>
      <c r="D999" s="1">
        <f>BILANCA!E21</f>
        <v>3026.02</v>
      </c>
      <c r="E999" s="1">
        <v>0</v>
      </c>
      <c r="F999" s="1">
        <v>0</v>
      </c>
      <c r="G999" s="2">
        <f t="shared" si="22"/>
        <v>145.24896000000001</v>
      </c>
      <c r="H999" s="2">
        <f t="shared" si="19"/>
        <v>3.999999999996362E-2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12909.82</v>
      </c>
      <c r="D1000" s="1">
        <f>BILANCA!E22</f>
        <v>12909.82</v>
      </c>
      <c r="E1000" s="1">
        <v>0</v>
      </c>
      <c r="F1000" s="1">
        <v>0</v>
      </c>
      <c r="G1000" s="2">
        <f t="shared" si="22"/>
        <v>658.40082000000007</v>
      </c>
      <c r="H1000" s="2">
        <f t="shared" si="19"/>
        <v>0.36000000000058208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1030.9000000000001</v>
      </c>
      <c r="D1002" s="1">
        <f>BILANCA!E24</f>
        <v>1030.9000000000001</v>
      </c>
      <c r="E1002" s="1">
        <v>0</v>
      </c>
      <c r="F1002" s="1">
        <v>0</v>
      </c>
      <c r="G1002" s="2">
        <f t="shared" si="22"/>
        <v>58.761299999999999</v>
      </c>
      <c r="H1002" s="2">
        <f t="shared" si="19"/>
        <v>0.1999999999998181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29992.93</v>
      </c>
      <c r="D1003" s="1">
        <f>BILANCA!E25</f>
        <v>31130.45</v>
      </c>
      <c r="E1003" s="1">
        <v>0</v>
      </c>
      <c r="F1003" s="1">
        <v>0</v>
      </c>
      <c r="G1003" s="2">
        <f t="shared" si="22"/>
        <v>1845.0766000000001</v>
      </c>
      <c r="H1003" s="2">
        <f t="shared" si="19"/>
        <v>0.52000000000043656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50897.95</v>
      </c>
      <c r="D1004" s="1">
        <f>BILANCA!E26</f>
        <v>47853.2</v>
      </c>
      <c r="E1004" s="1">
        <v>0</v>
      </c>
      <c r="F1004" s="1">
        <v>0</v>
      </c>
      <c r="G1004" s="2">
        <f t="shared" si="22"/>
        <v>3078.6913500000001</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190444.4</v>
      </c>
      <c r="D1006" s="1">
        <f>BILANCA!E28</f>
        <v>192080.58</v>
      </c>
      <c r="E1006" s="1">
        <v>0</v>
      </c>
      <c r="F1006" s="1">
        <v>0</v>
      </c>
      <c r="G1006" s="2">
        <f t="shared" si="22"/>
        <v>13215.927879999999</v>
      </c>
      <c r="H1006" s="2">
        <f t="shared" si="19"/>
        <v>0.82000000000698492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92394.66</v>
      </c>
      <c r="D1014" s="1">
        <f>BILANCA!E36</f>
        <v>104797.36</v>
      </c>
      <c r="E1014" s="1">
        <v>0</v>
      </c>
      <c r="F1014" s="1">
        <v>0</v>
      </c>
      <c r="G1014" s="2">
        <f t="shared" si="22"/>
        <v>9361.6707800000004</v>
      </c>
      <c r="H1014" s="2">
        <f t="shared" si="19"/>
        <v>0.69999999999708962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92394.66</v>
      </c>
      <c r="D1018" s="1">
        <f>BILANCA!E40</f>
        <v>104797.36</v>
      </c>
      <c r="E1018" s="1">
        <v>0</v>
      </c>
      <c r="F1018" s="1">
        <v>0</v>
      </c>
      <c r="G1018" s="2">
        <f t="shared" si="22"/>
        <v>10569.6283</v>
      </c>
      <c r="H1018" s="2">
        <f t="shared" si="19"/>
        <v>0.69999999999708962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28976.94</v>
      </c>
      <c r="D1032" s="1">
        <f>BILANCA!E54</f>
        <v>29262.400000000001</v>
      </c>
      <c r="E1032" s="1">
        <v>0</v>
      </c>
      <c r="F1032" s="1">
        <v>0</v>
      </c>
      <c r="G1032" s="2">
        <f t="shared" si="22"/>
        <v>4287.5852599999998</v>
      </c>
      <c r="H1032" s="2">
        <f t="shared" si="19"/>
        <v>0.46000000000276486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28976.94</v>
      </c>
      <c r="D1033" s="1">
        <f>BILANCA!E55</f>
        <v>29262.400000000001</v>
      </c>
      <c r="E1033" s="1">
        <v>0</v>
      </c>
      <c r="F1033" s="1">
        <v>0</v>
      </c>
      <c r="G1033" s="2">
        <f t="shared" si="22"/>
        <v>4375.0870000000004</v>
      </c>
      <c r="H1033" s="2">
        <f t="shared" si="19"/>
        <v>0.46000000000276486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70754.09</v>
      </c>
      <c r="D1046" s="1">
        <f>BILANCA!E68</f>
        <v>79070.700000000012</v>
      </c>
      <c r="E1046" s="1">
        <v>0</v>
      </c>
      <c r="F1046" s="1">
        <v>0</v>
      </c>
      <c r="G1046" s="2">
        <f t="shared" si="22"/>
        <v>14420.415870000001</v>
      </c>
      <c r="H1046" s="2">
        <f t="shared" si="19"/>
        <v>0.38999999998486601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4797</v>
      </c>
      <c r="D1047" s="1">
        <f>BILANCA!E69</f>
        <v>0</v>
      </c>
      <c r="E1047" s="1">
        <v>0</v>
      </c>
      <c r="F1047" s="1">
        <v>0</v>
      </c>
      <c r="G1047" s="2">
        <f t="shared" si="22"/>
        <v>307.00799999999998</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4797</v>
      </c>
      <c r="D1048" s="1">
        <f>BILANCA!E70</f>
        <v>0</v>
      </c>
      <c r="E1048" s="1">
        <v>0</v>
      </c>
      <c r="F1048" s="1">
        <v>0</v>
      </c>
      <c r="G1048" s="2">
        <f t="shared" si="22"/>
        <v>311.80500000000001</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4797</v>
      </c>
      <c r="D1050" s="1">
        <f>BILANCA!E72</f>
        <v>0</v>
      </c>
      <c r="E1050" s="1">
        <v>0</v>
      </c>
      <c r="F1050" s="1">
        <v>0</v>
      </c>
      <c r="G1050" s="2">
        <f t="shared" si="22"/>
        <v>321.399</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3363.06</v>
      </c>
      <c r="D1056" s="1">
        <f>BILANCA!E78</f>
        <v>26.91</v>
      </c>
      <c r="E1056" s="1">
        <v>0</v>
      </c>
      <c r="F1056" s="1">
        <v>0</v>
      </c>
      <c r="G1056" s="2">
        <f t="shared" si="22"/>
        <v>249.43223999999998</v>
      </c>
      <c r="H1056" s="2">
        <f t="shared" si="19"/>
        <v>0.14999999999994529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3363.06</v>
      </c>
      <c r="D1064" s="1">
        <f>BILANCA!E86</f>
        <v>26.91</v>
      </c>
      <c r="E1064" s="1">
        <v>0</v>
      </c>
      <c r="F1064" s="1">
        <v>0</v>
      </c>
      <c r="G1064" s="2">
        <f t="shared" si="22"/>
        <v>276.76728000000003</v>
      </c>
      <c r="H1064" s="2">
        <f t="shared" si="19"/>
        <v>0.14999999999994529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620.15</v>
      </c>
      <c r="D1124" s="1">
        <f>BILANCA!E146</f>
        <v>8390.91</v>
      </c>
      <c r="E1124" s="1">
        <v>0</v>
      </c>
      <c r="F1124" s="1">
        <v>0</v>
      </c>
      <c r="G1124" s="2">
        <f t="shared" si="22"/>
        <v>2453.6777699999998</v>
      </c>
      <c r="H1124" s="2">
        <f t="shared" si="23"/>
        <v>0.24000000000012278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620.15</v>
      </c>
      <c r="D1138" s="1">
        <f>BILANCA!E160</f>
        <v>417.91</v>
      </c>
      <c r="E1138" s="1">
        <v>0</v>
      </c>
      <c r="F1138" s="1">
        <v>0</v>
      </c>
      <c r="G1138" s="2">
        <f t="shared" si="22"/>
        <v>225.67534999999998</v>
      </c>
      <c r="H1138" s="2">
        <f t="shared" si="23"/>
        <v>0.23999999999995225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7718</v>
      </c>
      <c r="E1139" s="1">
        <v>0</v>
      </c>
      <c r="F1139" s="1">
        <v>0</v>
      </c>
      <c r="G1139" s="2">
        <f t="shared" si="22"/>
        <v>2408.0160000000001</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255</v>
      </c>
      <c r="E1140" s="1">
        <v>0</v>
      </c>
      <c r="F1140" s="1">
        <v>0</v>
      </c>
      <c r="G1140" s="2">
        <f t="shared" si="22"/>
        <v>80.070000000000007</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61973.88</v>
      </c>
      <c r="D1148" s="1">
        <f>BILANCA!E170</f>
        <v>70652.88</v>
      </c>
      <c r="E1148" s="1">
        <v>0</v>
      </c>
      <c r="F1148" s="1">
        <v>0</v>
      </c>
      <c r="G1148" s="2">
        <f t="shared" si="22"/>
        <v>33541.140599999999</v>
      </c>
      <c r="H1148" s="2">
        <f t="shared" si="23"/>
        <v>0.23999999999796273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61973.88</v>
      </c>
      <c r="D1151" s="1">
        <f>BILANCA!E173</f>
        <v>70652.88</v>
      </c>
      <c r="E1151" s="1">
        <v>0</v>
      </c>
      <c r="F1151" s="1">
        <v>0</v>
      </c>
      <c r="G1151" s="2">
        <f t="shared" si="22"/>
        <v>34150.979520000001</v>
      </c>
      <c r="H1151" s="2">
        <f t="shared" si="23"/>
        <v>0.23999999999796273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1039426.43</v>
      </c>
      <c r="D1152" s="1">
        <f>BILANCA!E175</f>
        <v>1031542.4899999999</v>
      </c>
      <c r="E1152" s="1">
        <v>0</v>
      </c>
      <c r="F1152" s="1">
        <v>0</v>
      </c>
      <c r="G1152" s="2">
        <f t="shared" si="22"/>
        <v>524324.42828999995</v>
      </c>
      <c r="H1152" s="2">
        <f t="shared" si="23"/>
        <v>0.91999999992549419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77708.37999999999</v>
      </c>
      <c r="D1153" s="1">
        <f>BILANCA!E176</f>
        <v>82011.83</v>
      </c>
      <c r="E1153" s="1">
        <v>0</v>
      </c>
      <c r="F1153" s="1">
        <v>0</v>
      </c>
      <c r="G1153" s="2">
        <f t="shared" si="22"/>
        <v>41094.446800000005</v>
      </c>
      <c r="H1153" s="2">
        <f t="shared" si="23"/>
        <v>0.54999999998835847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77208.37999999999</v>
      </c>
      <c r="D1154" s="1">
        <f>BILANCA!E177</f>
        <v>82011.83</v>
      </c>
      <c r="E1154" s="1">
        <v>0</v>
      </c>
      <c r="F1154" s="1">
        <v>0</v>
      </c>
      <c r="G1154" s="2">
        <f t="shared" si="22"/>
        <v>41250.67884</v>
      </c>
      <c r="H1154" s="2">
        <f t="shared" si="23"/>
        <v>0.54999999998835847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60471.06</v>
      </c>
      <c r="D1155" s="1">
        <f>BILANCA!E178</f>
        <v>75045.55</v>
      </c>
      <c r="E1155" s="1">
        <v>0</v>
      </c>
      <c r="F1155" s="1">
        <v>0</v>
      </c>
      <c r="G1155" s="2">
        <f t="shared" si="22"/>
        <v>36216.69152</v>
      </c>
      <c r="H1155" s="2">
        <f t="shared" si="23"/>
        <v>0.50999999999476131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13373.83</v>
      </c>
      <c r="D1156" s="1">
        <f>BILANCA!E179</f>
        <v>6939.37</v>
      </c>
      <c r="E1156" s="1">
        <v>0</v>
      </c>
      <c r="F1156" s="1">
        <v>0</v>
      </c>
      <c r="G1156" s="2">
        <f t="shared" si="22"/>
        <v>4714.6946099999996</v>
      </c>
      <c r="H1156" s="2">
        <f t="shared" si="23"/>
        <v>0.53999999999996362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0.43</v>
      </c>
      <c r="D1157" s="1">
        <f>BILANCA!E180</f>
        <v>0</v>
      </c>
      <c r="E1157" s="1">
        <v>0</v>
      </c>
      <c r="F1157" s="1">
        <v>0</v>
      </c>
      <c r="G1157" s="2">
        <f t="shared" si="22"/>
        <v>7.4819999999999998E-2</v>
      </c>
      <c r="H1157" s="2">
        <f t="shared" si="23"/>
        <v>0.43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0.43</v>
      </c>
      <c r="D1160" s="1">
        <f>BILANCA!E183</f>
        <v>0</v>
      </c>
      <c r="E1160" s="1">
        <v>0</v>
      </c>
      <c r="F1160" s="1">
        <v>0</v>
      </c>
      <c r="G1160" s="2">
        <f t="shared" si="22"/>
        <v>7.6109999999999997E-2</v>
      </c>
      <c r="H1160" s="2">
        <f t="shared" si="23"/>
        <v>0.43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3363.06</v>
      </c>
      <c r="D1165" s="1">
        <f>BILANCA!E188</f>
        <v>26.91</v>
      </c>
      <c r="E1165" s="1">
        <v>0</v>
      </c>
      <c r="F1165" s="1">
        <v>0</v>
      </c>
      <c r="G1165" s="2">
        <f t="shared" si="22"/>
        <v>621.87216000000001</v>
      </c>
      <c r="H1165" s="2">
        <f t="shared" si="23"/>
        <v>0.14999999999994529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500</v>
      </c>
      <c r="D1166" s="1">
        <f>BILANCA!E189</f>
        <v>0</v>
      </c>
      <c r="E1166" s="1">
        <v>0</v>
      </c>
      <c r="F1166" s="1">
        <v>0</v>
      </c>
      <c r="G1166" s="2">
        <f t="shared" si="22"/>
        <v>91.5</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961718.05</v>
      </c>
      <c r="D1214" s="1">
        <f>BILANCA!E237</f>
        <v>949530.65999999992</v>
      </c>
      <c r="E1214" s="1">
        <v>0</v>
      </c>
      <c r="F1214" s="1">
        <v>0</v>
      </c>
      <c r="G1214" s="2">
        <f t="shared" si="22"/>
        <v>660840.03447000007</v>
      </c>
      <c r="H1214" s="2">
        <f t="shared" si="23"/>
        <v>0.39000000013038516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968672.34</v>
      </c>
      <c r="D1215" s="1">
        <f>BILANCA!E238</f>
        <v>952471.78999999992</v>
      </c>
      <c r="E1215" s="1">
        <v>0</v>
      </c>
      <c r="F1215" s="1">
        <v>0</v>
      </c>
      <c r="G1215" s="2">
        <f t="shared" si="22"/>
        <v>666678.89344000001</v>
      </c>
      <c r="H1215" s="2">
        <f t="shared" si="23"/>
        <v>0.55000000004656613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968672.34</v>
      </c>
      <c r="D1216" s="1">
        <f>BILANCA!E239</f>
        <v>952471.78999999992</v>
      </c>
      <c r="E1216" s="1">
        <v>0</v>
      </c>
      <c r="F1216" s="1">
        <v>0</v>
      </c>
      <c r="G1216" s="2">
        <f t="shared" si="22"/>
        <v>669552.50936000003</v>
      </c>
      <c r="H1216" s="2">
        <f t="shared" si="23"/>
        <v>0.55000000004656613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968568.88</v>
      </c>
      <c r="D1217" s="1">
        <f>BILANCA!E240</f>
        <v>952301.97</v>
      </c>
      <c r="E1217" s="1">
        <v>0</v>
      </c>
      <c r="F1217" s="1">
        <v>0</v>
      </c>
      <c r="G1217" s="2">
        <f t="shared" si="22"/>
        <v>672322.43988000008</v>
      </c>
      <c r="H1217" s="2">
        <f t="shared" si="23"/>
        <v>0.15000000002328306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103.46</v>
      </c>
      <c r="D1218" s="1">
        <f>BILANCA!E241</f>
        <v>169.82</v>
      </c>
      <c r="E1218" s="1">
        <v>0</v>
      </c>
      <c r="F1218" s="1">
        <v>0</v>
      </c>
      <c r="G1218" s="2">
        <f t="shared" si="22"/>
        <v>104.1285</v>
      </c>
      <c r="H1218" s="2">
        <f t="shared" si="23"/>
        <v>0.64000000000000057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-7574.4400000000005</v>
      </c>
      <c r="D1222" s="1">
        <f>BILANCA!E245</f>
        <v>-3614.0400000000009</v>
      </c>
      <c r="E1222" s="1">
        <v>0</v>
      </c>
      <c r="F1222" s="1">
        <v>0</v>
      </c>
      <c r="G1222" s="2">
        <f t="shared" si="22"/>
        <v>-3537.8022800000003</v>
      </c>
      <c r="H1222" s="2">
        <f t="shared" si="23"/>
        <v>0.48000000000138243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13005.56</v>
      </c>
      <c r="D1223" s="1">
        <f>BILANCA!E246</f>
        <v>18572.189999999999</v>
      </c>
      <c r="E1223" s="1">
        <v>0</v>
      </c>
      <c r="F1223" s="1">
        <v>0</v>
      </c>
      <c r="G1223" s="2">
        <f t="shared" si="22"/>
        <v>12035.985599999998</v>
      </c>
      <c r="H1223" s="2">
        <f t="shared" si="23"/>
        <v>0.62999999999919964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13005.56</v>
      </c>
      <c r="D1224" s="1">
        <f>BILANCA!E247</f>
        <v>18572.189999999999</v>
      </c>
      <c r="E1224" s="1">
        <v>0</v>
      </c>
      <c r="F1224" s="1">
        <v>0</v>
      </c>
      <c r="G1224" s="2">
        <f t="shared" si="22"/>
        <v>12086.135539999999</v>
      </c>
      <c r="H1224" s="2">
        <f t="shared" si="23"/>
        <v>0.62999999999919964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20580</v>
      </c>
      <c r="D1227" s="1">
        <f>BILANCA!E250</f>
        <v>22186.23</v>
      </c>
      <c r="E1227" s="1">
        <v>0</v>
      </c>
      <c r="F1227" s="1">
        <v>0</v>
      </c>
      <c r="G1227" s="2">
        <f t="shared" si="22"/>
        <v>15848.400239999999</v>
      </c>
      <c r="H1227" s="2">
        <f t="shared" si="23"/>
        <v>0.22999999999956344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20580</v>
      </c>
      <c r="D1229" s="1">
        <f>BILANCA!E252</f>
        <v>22186.23</v>
      </c>
      <c r="E1229" s="1">
        <v>0</v>
      </c>
      <c r="F1229" s="1">
        <v>0</v>
      </c>
      <c r="G1229" s="2">
        <f t="shared" si="22"/>
        <v>15978.30516</v>
      </c>
      <c r="H1229" s="2">
        <f t="shared" si="23"/>
        <v>0.22999999999956344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620.15</v>
      </c>
      <c r="D1232" s="1">
        <f>BILANCA!E255</f>
        <v>672.91</v>
      </c>
      <c r="E1232" s="1">
        <v>0</v>
      </c>
      <c r="F1232" s="1">
        <v>0</v>
      </c>
      <c r="G1232" s="2">
        <f t="shared" si="22"/>
        <v>489.52652999999998</v>
      </c>
      <c r="H1232" s="2">
        <f t="shared" si="23"/>
        <v>0.24000000000000909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620.15</v>
      </c>
      <c r="D1241" s="1">
        <f>BILANCA!E265</f>
        <v>8390.91</v>
      </c>
      <c r="E1241" s="1">
        <v>0</v>
      </c>
      <c r="F1241" s="1">
        <v>0</v>
      </c>
      <c r="G1241" s="2">
        <f t="shared" si="22"/>
        <v>4489.7082600000003</v>
      </c>
      <c r="H1241" s="2">
        <f t="shared" si="23"/>
        <v>0.24000000000012278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3363.06</v>
      </c>
      <c r="D1244" s="1">
        <f>BILANCA!E268</f>
        <v>26.91</v>
      </c>
      <c r="E1244" s="1">
        <v>0</v>
      </c>
      <c r="F1244" s="1">
        <v>0</v>
      </c>
      <c r="G1244" s="2">
        <f t="shared" si="24"/>
        <v>891.80567999999994</v>
      </c>
      <c r="H1244" s="2">
        <f t="shared" si="23"/>
        <v>0.14999999999994529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7718</v>
      </c>
      <c r="E1262" s="1">
        <v>0</v>
      </c>
      <c r="F1262" s="1">
        <v>0</v>
      </c>
      <c r="G1262" s="2">
        <f t="shared" si="24"/>
        <v>4306.6440000000002</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15234.5</v>
      </c>
      <c r="D1263" s="1">
        <f>BILANCA!E287</f>
        <v>0</v>
      </c>
      <c r="E1263" s="1">
        <v>0</v>
      </c>
      <c r="F1263" s="1">
        <v>0</v>
      </c>
      <c r="G1263" s="2">
        <f t="shared" si="24"/>
        <v>4265.6600000000008</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61973.88</v>
      </c>
      <c r="D1264" s="1">
        <f>BILANCA!E288</f>
        <v>82011.83</v>
      </c>
      <c r="E1264" s="1">
        <v>0</v>
      </c>
      <c r="F1264" s="1">
        <v>0</v>
      </c>
      <c r="G1264" s="2">
        <f t="shared" si="24"/>
        <v>63505.308740000008</v>
      </c>
      <c r="H1264" s="2">
        <f t="shared" si="23"/>
        <v>0.29000000000087311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500</v>
      </c>
      <c r="D1265" s="1">
        <f>BILANCA!E289</f>
        <v>0</v>
      </c>
      <c r="E1265" s="1">
        <v>0</v>
      </c>
      <c r="F1265" s="1">
        <v>0</v>
      </c>
      <c r="G1265" s="2">
        <f t="shared" si="24"/>
        <v>141</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3363.06</v>
      </c>
      <c r="D1278" s="1">
        <f>BILANCA!E302</f>
        <v>26.91</v>
      </c>
      <c r="E1278" s="1">
        <v>0</v>
      </c>
      <c r="F1278" s="1">
        <v>0</v>
      </c>
      <c r="G1278" s="2">
        <f t="shared" si="24"/>
        <v>1007.9795999999999</v>
      </c>
      <c r="H1278" s="2">
        <f t="shared" si="23"/>
        <v>0.14999999999994529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858777.05</v>
      </c>
      <c r="D1408" s="1">
        <f>'RAS-funkcijski'!E114</f>
        <v>1032106.96</v>
      </c>
      <c r="E1408" s="1">
        <v>0</v>
      </c>
      <c r="F1408" s="1">
        <v>0</v>
      </c>
      <c r="G1408" s="2">
        <f t="shared" si="24"/>
        <v>321529.00670000003</v>
      </c>
      <c r="H1408" s="2">
        <f t="shared" si="27"/>
        <v>9.0000000083819032E-2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824090.04</v>
      </c>
      <c r="D1409" s="1">
        <f>'RAS-funkcijski'!E115</f>
        <v>990908.89</v>
      </c>
      <c r="E1409" s="1">
        <v>0</v>
      </c>
      <c r="F1409" s="1">
        <v>0</v>
      </c>
      <c r="G1409" s="2">
        <f t="shared" si="24"/>
        <v>311455.76802000002</v>
      </c>
      <c r="H1409" s="2">
        <f t="shared" si="27"/>
        <v>0.15000000002328306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824090.04</v>
      </c>
      <c r="D1411" s="1">
        <f>'RAS-funkcijski'!E117</f>
        <v>990908.89</v>
      </c>
      <c r="E1411" s="1">
        <v>0</v>
      </c>
      <c r="F1411" s="1">
        <v>0</v>
      </c>
      <c r="G1411" s="2">
        <f t="shared" si="24"/>
        <v>317067.58366</v>
      </c>
      <c r="H1411" s="2">
        <f t="shared" si="27"/>
        <v>0.15000000002328306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34687.01</v>
      </c>
      <c r="D1420" s="1">
        <f>'RAS-funkcijski'!E126</f>
        <v>41198.07</v>
      </c>
      <c r="E1420" s="1">
        <v>0</v>
      </c>
      <c r="F1420" s="1">
        <v>0</v>
      </c>
      <c r="G1420" s="2">
        <f t="shared" si="24"/>
        <v>14284.1443</v>
      </c>
      <c r="H1420" s="2">
        <f t="shared" si="27"/>
        <v>8.000000000174623E-2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858777.05</v>
      </c>
      <c r="D1435" s="13">
        <f>'RAS-funkcijski'!E141</f>
        <v>1032106.96</v>
      </c>
      <c r="E1435" s="13">
        <v>0</v>
      </c>
      <c r="F1435" s="13">
        <v>0</v>
      </c>
      <c r="G1435" s="14">
        <f t="shared" si="24"/>
        <v>400449.76289000001</v>
      </c>
      <c r="H1435" s="14">
        <f t="shared" si="27"/>
        <v>9.0000000083819032E-2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v>
      </c>
      <c r="D1436" s="6">
        <f>'P-VRIO'!E5</f>
        <v>0</v>
      </c>
      <c r="E1436" s="6">
        <v>0</v>
      </c>
      <c r="F1436" s="6">
        <v>0</v>
      </c>
      <c r="G1436" s="7">
        <f t="shared" si="24"/>
        <v>0.01</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v>
      </c>
      <c r="D1453" s="1">
        <f>'P-VRIO'!E22</f>
        <v>0</v>
      </c>
      <c r="E1453" s="1">
        <v>0</v>
      </c>
      <c r="F1453" s="1">
        <v>0</v>
      </c>
      <c r="G1453" s="2">
        <f t="shared" si="24"/>
        <v>0.18</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v>
      </c>
      <c r="D1454" s="1">
        <f>'P-VRIO'!E23</f>
        <v>0</v>
      </c>
      <c r="E1454" s="1">
        <v>0</v>
      </c>
      <c r="F1454" s="1">
        <v>0</v>
      </c>
      <c r="G1454" s="2">
        <f t="shared" si="24"/>
        <v>0.19</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10</v>
      </c>
      <c r="D1456" s="1">
        <f>'P-VRIO'!E25</f>
        <v>0</v>
      </c>
      <c r="E1456" s="1">
        <v>0</v>
      </c>
      <c r="F1456" s="1">
        <v>0</v>
      </c>
      <c r="G1456" s="2">
        <f t="shared" si="24"/>
        <v>0.21000000000000002</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77708.38</v>
      </c>
      <c r="D1480" s="6"/>
      <c r="E1480" s="6">
        <v>0</v>
      </c>
      <c r="F1480" s="6">
        <v>0</v>
      </c>
      <c r="G1480" s="7">
        <f t="shared" ref="G1480:G1580" si="34">B1480/1000*C1480</f>
        <v>77.708380000000005</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1043946.11</v>
      </c>
      <c r="D1481" s="1">
        <v>0</v>
      </c>
      <c r="E1481" s="1">
        <v>0</v>
      </c>
      <c r="F1481" s="1">
        <v>0</v>
      </c>
      <c r="G1481" s="2">
        <f t="shared" si="34"/>
        <v>2087.8922200000002</v>
      </c>
      <c r="H1481" s="2">
        <f t="shared" si="35"/>
        <v>0.10999999998603016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2679.78</v>
      </c>
      <c r="D1482" s="1">
        <v>0</v>
      </c>
      <c r="E1482" s="1">
        <v>0</v>
      </c>
      <c r="F1482" s="1">
        <v>0</v>
      </c>
      <c r="G1482" s="2">
        <f t="shared" si="34"/>
        <v>8.039340000000001</v>
      </c>
      <c r="H1482" s="2">
        <f t="shared" si="35"/>
        <v>0.21999999999979991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1027578.85</v>
      </c>
      <c r="D1483" s="1">
        <v>0</v>
      </c>
      <c r="E1483" s="1">
        <v>0</v>
      </c>
      <c r="F1483" s="1">
        <v>0</v>
      </c>
      <c r="G1483" s="2">
        <f t="shared" si="34"/>
        <v>4110.3154000000004</v>
      </c>
      <c r="H1483" s="2">
        <f t="shared" si="35"/>
        <v>0.15000000002328306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850524.88</v>
      </c>
      <c r="D1484" s="1">
        <v>0</v>
      </c>
      <c r="E1484" s="1">
        <v>0</v>
      </c>
      <c r="F1484" s="1">
        <v>0</v>
      </c>
      <c r="G1484" s="2">
        <f t="shared" si="34"/>
        <v>4252.6243999999997</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176468.22</v>
      </c>
      <c r="D1485" s="1">
        <v>0</v>
      </c>
      <c r="E1485" s="1">
        <v>0</v>
      </c>
      <c r="F1485" s="1">
        <v>0</v>
      </c>
      <c r="G1485" s="2">
        <f t="shared" si="34"/>
        <v>1058.8093200000001</v>
      </c>
      <c r="H1485" s="2">
        <f t="shared" si="35"/>
        <v>0.22000000000116415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65.849999999999994</v>
      </c>
      <c r="D1486" s="1">
        <v>0</v>
      </c>
      <c r="E1486" s="1">
        <v>0</v>
      </c>
      <c r="F1486" s="1">
        <v>0</v>
      </c>
      <c r="G1486" s="2">
        <f t="shared" si="34"/>
        <v>0.46094999999999997</v>
      </c>
      <c r="H1486" s="2">
        <f t="shared" si="35"/>
        <v>0.15000000000000568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519.9</v>
      </c>
      <c r="D1491" s="1">
        <v>0</v>
      </c>
      <c r="E1491" s="1">
        <v>0</v>
      </c>
      <c r="F1491" s="1">
        <v>0</v>
      </c>
      <c r="G1491" s="2">
        <f t="shared" si="34"/>
        <v>6.2387999999999995</v>
      </c>
      <c r="H1491" s="2">
        <f t="shared" si="35"/>
        <v>0.10000000000002274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13687.48</v>
      </c>
      <c r="D1492" s="1">
        <v>0</v>
      </c>
      <c r="E1492" s="1">
        <v>0</v>
      </c>
      <c r="F1492" s="1">
        <v>0</v>
      </c>
      <c r="G1492" s="2">
        <f t="shared" si="34"/>
        <v>177.93723999999997</v>
      </c>
      <c r="H1492" s="2">
        <f t="shared" si="35"/>
        <v>0.47999999999956344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1039642.6600000001</v>
      </c>
      <c r="D1499" s="1">
        <v>0</v>
      </c>
      <c r="E1499" s="1">
        <v>0</v>
      </c>
      <c r="F1499" s="1">
        <v>0</v>
      </c>
      <c r="G1499" s="2">
        <f t="shared" si="34"/>
        <v>20792.853200000005</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6015.93</v>
      </c>
      <c r="D1500" s="1">
        <v>0</v>
      </c>
      <c r="E1500" s="1">
        <v>0</v>
      </c>
      <c r="F1500" s="1">
        <v>0</v>
      </c>
      <c r="G1500" s="2">
        <f t="shared" si="34"/>
        <v>126.33453000000002</v>
      </c>
      <c r="H1500" s="2">
        <f t="shared" si="35"/>
        <v>6.9999999999708962E-2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1019439.2500000001</v>
      </c>
      <c r="D1501" s="1">
        <v>0</v>
      </c>
      <c r="E1501" s="1">
        <v>0</v>
      </c>
      <c r="F1501" s="1">
        <v>0</v>
      </c>
      <c r="G1501" s="2">
        <f t="shared" si="34"/>
        <v>22427.663500000002</v>
      </c>
      <c r="H1501" s="2">
        <f t="shared" si="35"/>
        <v>0.25000000011641532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835950.39</v>
      </c>
      <c r="D1502" s="1">
        <v>0</v>
      </c>
      <c r="E1502" s="1">
        <v>0</v>
      </c>
      <c r="F1502" s="1">
        <v>0</v>
      </c>
      <c r="G1502" s="2">
        <f t="shared" si="34"/>
        <v>19226.858970000001</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182902.68</v>
      </c>
      <c r="D1503" s="1">
        <v>0</v>
      </c>
      <c r="E1503" s="1">
        <v>0</v>
      </c>
      <c r="F1503" s="1">
        <v>0</v>
      </c>
      <c r="G1503" s="2">
        <f t="shared" si="34"/>
        <v>4389.6643199999999</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66.28</v>
      </c>
      <c r="D1504" s="1">
        <v>0</v>
      </c>
      <c r="E1504" s="1">
        <v>0</v>
      </c>
      <c r="F1504" s="1">
        <v>0</v>
      </c>
      <c r="G1504" s="2">
        <f t="shared" si="34"/>
        <v>1.657</v>
      </c>
      <c r="H1504" s="2">
        <f t="shared" si="35"/>
        <v>0.28000000000000114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519.9</v>
      </c>
      <c r="D1509" s="1">
        <v>0</v>
      </c>
      <c r="E1509" s="1">
        <v>0</v>
      </c>
      <c r="F1509" s="1">
        <v>0</v>
      </c>
      <c r="G1509" s="2">
        <f t="shared" si="34"/>
        <v>15.597</v>
      </c>
      <c r="H1509" s="2">
        <f t="shared" si="35"/>
        <v>0.10000000000002274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14187.48</v>
      </c>
      <c r="D1510" s="1">
        <v>0</v>
      </c>
      <c r="E1510" s="1">
        <v>0</v>
      </c>
      <c r="F1510" s="1">
        <v>0</v>
      </c>
      <c r="G1510" s="2">
        <f t="shared" si="34"/>
        <v>439.81187999999997</v>
      </c>
      <c r="H1510" s="2">
        <f t="shared" si="35"/>
        <v>0.47999999999956344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82011.829999999842</v>
      </c>
      <c r="D1517" s="1">
        <v>0</v>
      </c>
      <c r="E1517" s="1">
        <v>0</v>
      </c>
      <c r="F1517" s="1">
        <v>0</v>
      </c>
      <c r="G1517" s="2">
        <f t="shared" si="34"/>
        <v>3116.4495399999937</v>
      </c>
      <c r="H1517" s="2">
        <f t="shared" si="35"/>
        <v>0.17000000015832484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82011.83</v>
      </c>
      <c r="D1576" s="1">
        <v>0</v>
      </c>
      <c r="E1576" s="1">
        <v>0</v>
      </c>
      <c r="F1576" s="1">
        <v>0</v>
      </c>
      <c r="G1576" s="2">
        <f t="shared" si="34"/>
        <v>7955.1475100000007</v>
      </c>
      <c r="H1576" s="2">
        <f t="shared" si="35"/>
        <v>0.16999999999825377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26.91</v>
      </c>
      <c r="D1577" s="1">
        <v>0</v>
      </c>
      <c r="E1577" s="1">
        <v>0</v>
      </c>
      <c r="F1577" s="1">
        <v>0</v>
      </c>
      <c r="G1577" s="2">
        <f t="shared" si="34"/>
        <v>2.6371800000000003</v>
      </c>
      <c r="H1577" s="2">
        <f t="shared" si="35"/>
        <v>8.9999999999999858E-2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81984.92</v>
      </c>
      <c r="D1578" s="1">
        <v>0</v>
      </c>
      <c r="E1578" s="1">
        <v>0</v>
      </c>
      <c r="F1578" s="1">
        <v>0</v>
      </c>
      <c r="G1578" s="2">
        <f t="shared" si="34"/>
        <v>8116.5070800000003</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10225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849611.84000000008</v>
      </c>
      <c r="I16" s="170">
        <f>'PR-RAS'!E6</f>
        <v>1037848.2099999998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826460</v>
      </c>
      <c r="I17" s="170">
        <f>'PR-RAS'!E151</f>
        <v>1018353.12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7574.4399999999623</v>
      </c>
      <c r="I19" s="171">
        <f>'PR-RAS'!E646</f>
        <v>3614.0400000001173</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968672.33999999985</v>
      </c>
      <c r="I20" s="173">
        <f>BILANCA!E7</f>
        <v>952471.78999999992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70754.09</v>
      </c>
      <c r="I21" s="175">
        <f>BILANCA!E68</f>
        <v>79070.700000000012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77708.37999999999</v>
      </c>
      <c r="I22" s="175">
        <f>BILANCA!E176</f>
        <v>82011.83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961718.05</v>
      </c>
      <c r="I23" s="177">
        <f>BILANCA!E237</f>
        <v>949530.65999999992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858777.05</v>
      </c>
      <c r="I27" s="175">
        <f>'RAS-funkcijski'!E114</f>
        <v>1032106.96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858777.05</v>
      </c>
      <c r="I28" s="179">
        <f>'RAS-funkcijski'!E141</f>
        <v>1032106.96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77708.38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82011.829999999842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82011.83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849611.84000000008</v>
      </c>
      <c r="E6" s="51">
        <f>E7+E44+E50+E82+E106+E124+E133+E139</f>
        <v>1037848.2099999998</v>
      </c>
      <c r="F6" s="52">
        <f t="shared" ref="F6:F131" si="0">IF(D6&lt;&gt;0,IF(E6/D6&gt;=100,"&gt;&gt;100",E6/D6*100),"-")</f>
        <v>122.15557283194167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748737.12</v>
      </c>
      <c r="E50" s="51">
        <f>E51+E54+E59+E62+E65+E68+E71+E74+E77</f>
        <v>928330.5</v>
      </c>
      <c r="F50" s="52">
        <f t="shared" si="0"/>
        <v>123.98617287733778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692471.85</v>
      </c>
      <c r="E68" s="51">
        <f t="shared" si="15"/>
        <v>918522.53</v>
      </c>
      <c r="F68" s="52">
        <f t="shared" si="0"/>
        <v>132.64402444662554</v>
      </c>
    </row>
    <row r="69" spans="1:6" ht="12.75" customHeight="1" x14ac:dyDescent="0.2">
      <c r="A69" s="53" t="s">
        <v>184</v>
      </c>
      <c r="B69" s="85" t="s">
        <v>185</v>
      </c>
      <c r="C69" s="50" t="s">
        <v>184</v>
      </c>
      <c r="D69" s="242">
        <v>680838.26</v>
      </c>
      <c r="E69" s="242">
        <v>906441.28</v>
      </c>
      <c r="F69" s="52">
        <f t="shared" si="0"/>
        <v>133.13606670694446</v>
      </c>
    </row>
    <row r="70" spans="1:6" ht="24" x14ac:dyDescent="0.2">
      <c r="A70" s="53" t="s">
        <v>186</v>
      </c>
      <c r="B70" s="85" t="s">
        <v>187</v>
      </c>
      <c r="C70" s="50" t="s">
        <v>186</v>
      </c>
      <c r="D70" s="242">
        <v>11633.59</v>
      </c>
      <c r="E70" s="242">
        <v>12081.25</v>
      </c>
      <c r="F70" s="52">
        <f t="shared" si="0"/>
        <v>103.84799533076203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27807.74</v>
      </c>
      <c r="E74" s="51">
        <f t="shared" si="17"/>
        <v>0</v>
      </c>
      <c r="F74" s="52">
        <f t="shared" si="0"/>
        <v>0</v>
      </c>
    </row>
    <row r="75" spans="1:6" ht="12.75" customHeight="1" x14ac:dyDescent="0.2">
      <c r="A75" s="53" t="s">
        <v>196</v>
      </c>
      <c r="B75" s="85" t="s">
        <v>197</v>
      </c>
      <c r="C75" s="50" t="s">
        <v>196</v>
      </c>
      <c r="D75" s="242">
        <v>27807.74</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28457.53</v>
      </c>
      <c r="E77" s="51">
        <f t="shared" si="18"/>
        <v>9807.9700000000012</v>
      </c>
      <c r="F77" s="52">
        <f t="shared" si="0"/>
        <v>34.465289151939757</v>
      </c>
    </row>
    <row r="78" spans="1:6" ht="12.75" customHeight="1" x14ac:dyDescent="0.2">
      <c r="A78" s="53">
        <v>6391</v>
      </c>
      <c r="B78" s="85" t="s">
        <v>202</v>
      </c>
      <c r="C78" s="50" t="s">
        <v>203</v>
      </c>
      <c r="D78" s="242">
        <v>4268.6400000000003</v>
      </c>
      <c r="E78" s="242">
        <v>1471.2</v>
      </c>
      <c r="F78" s="52">
        <f t="shared" si="0"/>
        <v>34.465309794220175</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24188.89</v>
      </c>
      <c r="E80" s="242">
        <v>8336.77</v>
      </c>
      <c r="F80" s="52">
        <f t="shared" si="0"/>
        <v>34.465285509173846</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6.16</v>
      </c>
      <c r="E82" s="51">
        <f t="shared" si="19"/>
        <v>1.69</v>
      </c>
      <c r="F82" s="52">
        <f t="shared" si="0"/>
        <v>27.435064935064936</v>
      </c>
    </row>
    <row r="83" spans="1:6" ht="12.75" customHeight="1" x14ac:dyDescent="0.2">
      <c r="A83" s="53">
        <v>641</v>
      </c>
      <c r="B83" s="85" t="s">
        <v>212</v>
      </c>
      <c r="C83" s="50" t="s">
        <v>213</v>
      </c>
      <c r="D83" s="51">
        <f t="shared" ref="D83:E83" si="20">SUM(D84:D90)</f>
        <v>6.16</v>
      </c>
      <c r="E83" s="51">
        <f t="shared" si="20"/>
        <v>1.69</v>
      </c>
      <c r="F83" s="52">
        <f t="shared" si="0"/>
        <v>27.435064935064936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6.16</v>
      </c>
      <c r="E85" s="242">
        <v>1.69</v>
      </c>
      <c r="F85" s="52">
        <f t="shared" si="0"/>
        <v>27.435064935064936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3268.24</v>
      </c>
      <c r="E106" s="51">
        <f t="shared" si="23"/>
        <v>105.85</v>
      </c>
      <c r="F106" s="52">
        <f t="shared" si="0"/>
        <v>3.2387462365064992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3268.24</v>
      </c>
      <c r="E112" s="51">
        <f t="shared" si="25"/>
        <v>105.85</v>
      </c>
      <c r="F112" s="52">
        <f t="shared" si="0"/>
        <v>3.2387462365064992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3268.24</v>
      </c>
      <c r="E117" s="242">
        <v>105.85</v>
      </c>
      <c r="F117" s="52">
        <f t="shared" si="0"/>
        <v>3.2387462365064992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4768.6499999999996</v>
      </c>
      <c r="E124" s="51">
        <f t="shared" si="27"/>
        <v>1643.83</v>
      </c>
      <c r="F124" s="52">
        <f t="shared" si="0"/>
        <v>34.471600977215779</v>
      </c>
    </row>
    <row r="125" spans="1:6" ht="12.75" customHeight="1" x14ac:dyDescent="0.2">
      <c r="A125" s="53">
        <v>661</v>
      </c>
      <c r="B125" s="86" t="s">
        <v>296</v>
      </c>
      <c r="C125" s="50" t="s">
        <v>297</v>
      </c>
      <c r="D125" s="51">
        <f t="shared" ref="D125:E125" si="28">SUM(D126:D127)</f>
        <v>4665.1899999999996</v>
      </c>
      <c r="E125" s="51">
        <f t="shared" si="28"/>
        <v>1457.47</v>
      </c>
      <c r="F125" s="52">
        <f t="shared" si="0"/>
        <v>31.24138566703607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4665.1899999999996</v>
      </c>
      <c r="E127" s="242">
        <v>1457.47</v>
      </c>
      <c r="F127" s="52">
        <f t="shared" si="0"/>
        <v>31.24138566703607</v>
      </c>
    </row>
    <row r="128" spans="1:6" ht="24" x14ac:dyDescent="0.2">
      <c r="A128" s="53">
        <v>663</v>
      </c>
      <c r="B128" s="231" t="s">
        <v>302</v>
      </c>
      <c r="C128" s="50" t="s">
        <v>303</v>
      </c>
      <c r="D128" s="51">
        <f t="shared" ref="D128:E128" si="29">SUM(D129:D132)</f>
        <v>103.46</v>
      </c>
      <c r="E128" s="51">
        <f t="shared" si="29"/>
        <v>186.36</v>
      </c>
      <c r="F128" s="52">
        <f t="shared" si="0"/>
        <v>180.12758554030546</v>
      </c>
    </row>
    <row r="129" spans="1:6" ht="12.75" customHeight="1" x14ac:dyDescent="0.2">
      <c r="A129" s="53">
        <v>6631</v>
      </c>
      <c r="B129" s="86" t="s">
        <v>304</v>
      </c>
      <c r="C129" s="50" t="s">
        <v>305</v>
      </c>
      <c r="D129" s="242">
        <v>0</v>
      </c>
      <c r="E129" s="242">
        <v>120</v>
      </c>
      <c r="F129" s="52" t="str">
        <f t="shared" si="0"/>
        <v>-</v>
      </c>
    </row>
    <row r="130" spans="1:6" ht="12.75" customHeight="1" x14ac:dyDescent="0.2">
      <c r="A130" s="53">
        <v>6632</v>
      </c>
      <c r="B130" s="232" t="s">
        <v>306</v>
      </c>
      <c r="C130" s="50" t="s">
        <v>307</v>
      </c>
      <c r="D130" s="242">
        <v>103.46</v>
      </c>
      <c r="E130" s="242">
        <v>66.36</v>
      </c>
      <c r="F130" s="52">
        <f t="shared" si="0"/>
        <v>64.140730717185392</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92831.67</v>
      </c>
      <c r="E133" s="51">
        <f t="shared" si="30"/>
        <v>106770.34</v>
      </c>
      <c r="F133" s="52">
        <f t="shared" ref="F133:F223" si="31">IF(D133&lt;&gt;0,IF(E133/D133&gt;=100,"&gt;&gt;100",E133/D133*100),"-")</f>
        <v>115.01499434406384</v>
      </c>
    </row>
    <row r="134" spans="1:6" ht="24" x14ac:dyDescent="0.2">
      <c r="A134" s="53">
        <v>671</v>
      </c>
      <c r="B134" s="232" t="s">
        <v>314</v>
      </c>
      <c r="C134" s="50" t="s">
        <v>315</v>
      </c>
      <c r="D134" s="51">
        <f t="shared" ref="D134:E134" si="32">SUM(D135:D137)</f>
        <v>92831.67</v>
      </c>
      <c r="E134" s="51">
        <f t="shared" si="32"/>
        <v>106770.34</v>
      </c>
      <c r="F134" s="52">
        <f t="shared" si="31"/>
        <v>115.01499434406384</v>
      </c>
    </row>
    <row r="135" spans="1:6" ht="12.75" customHeight="1" x14ac:dyDescent="0.2">
      <c r="A135" s="53">
        <v>6711</v>
      </c>
      <c r="B135" s="85" t="s">
        <v>316</v>
      </c>
      <c r="C135" s="50" t="s">
        <v>317</v>
      </c>
      <c r="D135" s="242">
        <v>92831.67</v>
      </c>
      <c r="E135" s="242">
        <v>105768.2</v>
      </c>
      <c r="F135" s="52">
        <f t="shared" si="31"/>
        <v>113.93547051345732</v>
      </c>
    </row>
    <row r="136" spans="1:6" ht="24" x14ac:dyDescent="0.2">
      <c r="A136" s="53">
        <v>6712</v>
      </c>
      <c r="B136" s="232" t="s">
        <v>318</v>
      </c>
      <c r="C136" s="50" t="s">
        <v>319</v>
      </c>
      <c r="D136" s="242">
        <v>0</v>
      </c>
      <c r="E136" s="242">
        <v>1002.14</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996</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996</v>
      </c>
      <c r="F150" s="52" t="str">
        <f t="shared" si="31"/>
        <v>-</v>
      </c>
    </row>
    <row r="151" spans="1:6" ht="12.75" customHeight="1" x14ac:dyDescent="0.2">
      <c r="A151" s="53">
        <v>3</v>
      </c>
      <c r="B151" s="85" t="s">
        <v>348</v>
      </c>
      <c r="C151" s="50" t="s">
        <v>56</v>
      </c>
      <c r="D151" s="51">
        <f t="shared" ref="D151:E151" si="35">D152+D163+D196+D215+D224+D252+D263</f>
        <v>826460</v>
      </c>
      <c r="E151" s="51">
        <f t="shared" si="35"/>
        <v>1018353.12</v>
      </c>
      <c r="F151" s="52">
        <f t="shared" si="31"/>
        <v>123.21868208987732</v>
      </c>
    </row>
    <row r="152" spans="1:6" ht="12.75" customHeight="1" x14ac:dyDescent="0.2">
      <c r="A152" s="53">
        <v>31</v>
      </c>
      <c r="B152" s="85" t="s">
        <v>349</v>
      </c>
      <c r="C152" s="50" t="s">
        <v>35</v>
      </c>
      <c r="D152" s="51">
        <f t="shared" ref="D152:E152" si="36">D153+D158+D159</f>
        <v>656019.20000000007</v>
      </c>
      <c r="E152" s="51">
        <f t="shared" si="36"/>
        <v>841882.48</v>
      </c>
      <c r="F152" s="52">
        <f t="shared" si="31"/>
        <v>128.33198784425821</v>
      </c>
    </row>
    <row r="153" spans="1:6" ht="12.75" customHeight="1" x14ac:dyDescent="0.2">
      <c r="A153" s="53">
        <v>311</v>
      </c>
      <c r="B153" s="85" t="s">
        <v>350</v>
      </c>
      <c r="C153" s="50" t="s">
        <v>351</v>
      </c>
      <c r="D153" s="51">
        <f t="shared" ref="D153:E153" si="37">SUM(D154:D157)</f>
        <v>529045.28</v>
      </c>
      <c r="E153" s="51">
        <f t="shared" si="37"/>
        <v>690705.02</v>
      </c>
      <c r="F153" s="52">
        <f t="shared" si="31"/>
        <v>130.55688163402573</v>
      </c>
    </row>
    <row r="154" spans="1:6" ht="12.75" customHeight="1" x14ac:dyDescent="0.2">
      <c r="A154" s="53">
        <v>3111</v>
      </c>
      <c r="B154" s="85" t="s">
        <v>352</v>
      </c>
      <c r="C154" s="50" t="s">
        <v>353</v>
      </c>
      <c r="D154" s="242">
        <v>521309.74</v>
      </c>
      <c r="E154" s="242">
        <v>680882.93</v>
      </c>
      <c r="F154" s="52">
        <f t="shared" si="31"/>
        <v>130.61005343963075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4107.74</v>
      </c>
      <c r="E156" s="242">
        <v>2993.77</v>
      </c>
      <c r="F156" s="52">
        <f t="shared" si="31"/>
        <v>72.881195012342559</v>
      </c>
    </row>
    <row r="157" spans="1:6" ht="12.75" customHeight="1" x14ac:dyDescent="0.2">
      <c r="A157" s="53">
        <v>3114</v>
      </c>
      <c r="B157" s="85" t="s">
        <v>358</v>
      </c>
      <c r="C157" s="50" t="s">
        <v>359</v>
      </c>
      <c r="D157" s="242">
        <v>3627.8</v>
      </c>
      <c r="E157" s="242">
        <v>6828.32</v>
      </c>
      <c r="F157" s="52">
        <f t="shared" si="31"/>
        <v>188.22206295826672</v>
      </c>
    </row>
    <row r="158" spans="1:6" ht="12.75" customHeight="1" x14ac:dyDescent="0.2">
      <c r="A158" s="53">
        <v>312</v>
      </c>
      <c r="B158" s="85" t="s">
        <v>360</v>
      </c>
      <c r="C158" s="50" t="s">
        <v>361</v>
      </c>
      <c r="D158" s="242">
        <v>39634.050000000003</v>
      </c>
      <c r="E158" s="242">
        <v>37211.19</v>
      </c>
      <c r="F158" s="52">
        <f t="shared" si="31"/>
        <v>93.886922986674335</v>
      </c>
    </row>
    <row r="159" spans="1:6" ht="12.75" customHeight="1" x14ac:dyDescent="0.2">
      <c r="A159" s="53">
        <v>313</v>
      </c>
      <c r="B159" s="85" t="s">
        <v>362</v>
      </c>
      <c r="C159" s="50" t="s">
        <v>363</v>
      </c>
      <c r="D159" s="51">
        <f t="shared" ref="D159:E159" si="38">SUM(D160:D162)</f>
        <v>87339.87</v>
      </c>
      <c r="E159" s="51">
        <f t="shared" si="38"/>
        <v>113966.27</v>
      </c>
      <c r="F159" s="52">
        <f t="shared" si="31"/>
        <v>130.48596248196844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87339.87</v>
      </c>
      <c r="E161" s="242">
        <v>113966.27</v>
      </c>
      <c r="F161" s="52">
        <f t="shared" si="31"/>
        <v>130.48596248196844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169701.07</v>
      </c>
      <c r="E163" s="51">
        <f t="shared" si="39"/>
        <v>176404.71000000002</v>
      </c>
      <c r="F163" s="52">
        <f t="shared" si="31"/>
        <v>103.95026383746433</v>
      </c>
    </row>
    <row r="164" spans="1:6" ht="12.75" customHeight="1" x14ac:dyDescent="0.2">
      <c r="A164" s="53">
        <v>321</v>
      </c>
      <c r="B164" s="85" t="s">
        <v>371</v>
      </c>
      <c r="C164" s="50" t="s">
        <v>372</v>
      </c>
      <c r="D164" s="51">
        <f t="shared" ref="D164:E164" si="40">SUM(D165:D168)</f>
        <v>26155.02</v>
      </c>
      <c r="E164" s="51">
        <f t="shared" si="40"/>
        <v>20840.46</v>
      </c>
      <c r="F164" s="52">
        <f t="shared" si="31"/>
        <v>79.68053551478836</v>
      </c>
    </row>
    <row r="165" spans="1:6" ht="12.75" customHeight="1" x14ac:dyDescent="0.2">
      <c r="A165" s="53">
        <v>3211</v>
      </c>
      <c r="B165" s="85" t="s">
        <v>373</v>
      </c>
      <c r="C165" s="50" t="s">
        <v>374</v>
      </c>
      <c r="D165" s="242">
        <v>2360.16</v>
      </c>
      <c r="E165" s="242">
        <v>2420.5300000000002</v>
      </c>
      <c r="F165" s="52">
        <f t="shared" si="31"/>
        <v>102.55787743203852</v>
      </c>
    </row>
    <row r="166" spans="1:6" ht="12.75" customHeight="1" x14ac:dyDescent="0.2">
      <c r="A166" s="53">
        <v>3212</v>
      </c>
      <c r="B166" s="85" t="s">
        <v>375</v>
      </c>
      <c r="C166" s="50" t="s">
        <v>376</v>
      </c>
      <c r="D166" s="242">
        <v>18315.54</v>
      </c>
      <c r="E166" s="242">
        <v>17235.03</v>
      </c>
      <c r="F166" s="52">
        <f t="shared" si="31"/>
        <v>94.100583438981317</v>
      </c>
    </row>
    <row r="167" spans="1:6" ht="12.75" customHeight="1" x14ac:dyDescent="0.2">
      <c r="A167" s="53">
        <v>3213</v>
      </c>
      <c r="B167" s="85" t="s">
        <v>377</v>
      </c>
      <c r="C167" s="50" t="s">
        <v>378</v>
      </c>
      <c r="D167" s="242">
        <v>4987.32</v>
      </c>
      <c r="E167" s="242">
        <v>649.9</v>
      </c>
      <c r="F167" s="52">
        <f t="shared" si="31"/>
        <v>13.031046734518739</v>
      </c>
    </row>
    <row r="168" spans="1:6" ht="12.75" customHeight="1" x14ac:dyDescent="0.2">
      <c r="A168" s="53">
        <v>3214</v>
      </c>
      <c r="B168" s="85" t="s">
        <v>379</v>
      </c>
      <c r="C168" s="50" t="s">
        <v>380</v>
      </c>
      <c r="D168" s="242">
        <v>492</v>
      </c>
      <c r="E168" s="242">
        <v>535</v>
      </c>
      <c r="F168" s="52">
        <f t="shared" si="31"/>
        <v>108.73983739837398</v>
      </c>
    </row>
    <row r="169" spans="1:6" ht="12.75" customHeight="1" x14ac:dyDescent="0.2">
      <c r="A169" s="53">
        <v>322</v>
      </c>
      <c r="B169" s="85" t="s">
        <v>381</v>
      </c>
      <c r="C169" s="50" t="s">
        <v>382</v>
      </c>
      <c r="D169" s="51">
        <f t="shared" ref="D169:E169" si="41">SUM(D170:D176)</f>
        <v>69761.23</v>
      </c>
      <c r="E169" s="51">
        <f t="shared" si="41"/>
        <v>73627.98000000001</v>
      </c>
      <c r="F169" s="52">
        <f t="shared" si="31"/>
        <v>105.54283518223519</v>
      </c>
    </row>
    <row r="170" spans="1:6" ht="12.75" customHeight="1" x14ac:dyDescent="0.2">
      <c r="A170" s="53">
        <v>3221</v>
      </c>
      <c r="B170" s="85" t="s">
        <v>383</v>
      </c>
      <c r="C170" s="50" t="s">
        <v>384</v>
      </c>
      <c r="D170" s="242">
        <v>11333.13</v>
      </c>
      <c r="E170" s="242">
        <v>9260.83</v>
      </c>
      <c r="F170" s="52">
        <f t="shared" si="31"/>
        <v>81.714671939702455</v>
      </c>
    </row>
    <row r="171" spans="1:6" ht="12.75" customHeight="1" x14ac:dyDescent="0.2">
      <c r="A171" s="53">
        <v>3222</v>
      </c>
      <c r="B171" s="85" t="s">
        <v>385</v>
      </c>
      <c r="C171" s="50" t="s">
        <v>386</v>
      </c>
      <c r="D171" s="242">
        <v>34730.160000000003</v>
      </c>
      <c r="E171" s="242">
        <v>41948.57</v>
      </c>
      <c r="F171" s="52">
        <f t="shared" si="31"/>
        <v>120.78426934975248</v>
      </c>
    </row>
    <row r="172" spans="1:6" ht="12.75" customHeight="1" x14ac:dyDescent="0.2">
      <c r="A172" s="53">
        <v>3223</v>
      </c>
      <c r="B172" s="85" t="s">
        <v>387</v>
      </c>
      <c r="C172" s="50" t="s">
        <v>388</v>
      </c>
      <c r="D172" s="242">
        <v>20951.240000000002</v>
      </c>
      <c r="E172" s="242">
        <v>17903.59</v>
      </c>
      <c r="F172" s="52">
        <f t="shared" si="31"/>
        <v>85.453605609978212</v>
      </c>
    </row>
    <row r="173" spans="1:6" ht="12.75" customHeight="1" x14ac:dyDescent="0.2">
      <c r="A173" s="53">
        <v>3224</v>
      </c>
      <c r="B173" s="85" t="s">
        <v>389</v>
      </c>
      <c r="C173" s="50" t="s">
        <v>390</v>
      </c>
      <c r="D173" s="242">
        <v>994.81</v>
      </c>
      <c r="E173" s="242">
        <v>3683.43</v>
      </c>
      <c r="F173" s="52">
        <f t="shared" si="31"/>
        <v>370.26467365627605</v>
      </c>
    </row>
    <row r="174" spans="1:6" ht="12.75" customHeight="1" x14ac:dyDescent="0.2">
      <c r="A174" s="53">
        <v>3225</v>
      </c>
      <c r="B174" s="85" t="s">
        <v>391</v>
      </c>
      <c r="C174" s="50" t="s">
        <v>392</v>
      </c>
      <c r="D174" s="242">
        <v>1059.4100000000001</v>
      </c>
      <c r="E174" s="242">
        <v>285.45999999999998</v>
      </c>
      <c r="F174" s="52">
        <f t="shared" si="31"/>
        <v>26.945186471715381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692.48</v>
      </c>
      <c r="E176" s="242">
        <v>546.1</v>
      </c>
      <c r="F176" s="52">
        <f t="shared" si="31"/>
        <v>78.861483364140483</v>
      </c>
    </row>
    <row r="177" spans="1:6" ht="12.75" customHeight="1" x14ac:dyDescent="0.2">
      <c r="A177" s="53">
        <v>323</v>
      </c>
      <c r="B177" s="85" t="s">
        <v>397</v>
      </c>
      <c r="C177" s="50" t="s">
        <v>398</v>
      </c>
      <c r="D177" s="51">
        <f t="shared" ref="D177:E177" si="42">SUM(D178:D186)</f>
        <v>62848.310000000005</v>
      </c>
      <c r="E177" s="51">
        <f t="shared" si="42"/>
        <v>72942.550000000017</v>
      </c>
      <c r="F177" s="52">
        <f t="shared" si="31"/>
        <v>116.06127515600659</v>
      </c>
    </row>
    <row r="178" spans="1:6" ht="12.75" customHeight="1" x14ac:dyDescent="0.2">
      <c r="A178" s="53">
        <v>3231</v>
      </c>
      <c r="B178" s="85" t="s">
        <v>399</v>
      </c>
      <c r="C178" s="50" t="s">
        <v>400</v>
      </c>
      <c r="D178" s="242">
        <v>45753.65</v>
      </c>
      <c r="E178" s="242">
        <v>55301.33</v>
      </c>
      <c r="F178" s="52">
        <f t="shared" si="31"/>
        <v>120.86758105637475</v>
      </c>
    </row>
    <row r="179" spans="1:6" ht="12.75" customHeight="1" x14ac:dyDescent="0.2">
      <c r="A179" s="53">
        <v>3232</v>
      </c>
      <c r="B179" s="85" t="s">
        <v>401</v>
      </c>
      <c r="C179" s="50" t="s">
        <v>402</v>
      </c>
      <c r="D179" s="242">
        <v>5711.84</v>
      </c>
      <c r="E179" s="242">
        <v>3032.74</v>
      </c>
      <c r="F179" s="52">
        <f t="shared" si="31"/>
        <v>53.095674948878113</v>
      </c>
    </row>
    <row r="180" spans="1:6" ht="12.75" customHeight="1" x14ac:dyDescent="0.2">
      <c r="A180" s="53">
        <v>3233</v>
      </c>
      <c r="B180" s="85" t="s">
        <v>403</v>
      </c>
      <c r="C180" s="50" t="s">
        <v>404</v>
      </c>
      <c r="D180" s="242">
        <v>127.44</v>
      </c>
      <c r="E180" s="242">
        <v>127.44</v>
      </c>
      <c r="F180" s="52">
        <f t="shared" si="31"/>
        <v>100</v>
      </c>
    </row>
    <row r="181" spans="1:6" ht="12.75" customHeight="1" x14ac:dyDescent="0.2">
      <c r="A181" s="53">
        <v>3234</v>
      </c>
      <c r="B181" s="85" t="s">
        <v>405</v>
      </c>
      <c r="C181" s="50" t="s">
        <v>406</v>
      </c>
      <c r="D181" s="242">
        <v>2709.2</v>
      </c>
      <c r="E181" s="242">
        <v>2726.79</v>
      </c>
      <c r="F181" s="52">
        <f t="shared" si="31"/>
        <v>100.6492691569467</v>
      </c>
    </row>
    <row r="182" spans="1:6" ht="12.75" customHeight="1" x14ac:dyDescent="0.2">
      <c r="A182" s="53">
        <v>3235</v>
      </c>
      <c r="B182" s="85" t="s">
        <v>407</v>
      </c>
      <c r="C182" s="50" t="s">
        <v>408</v>
      </c>
      <c r="D182" s="242">
        <v>106.1</v>
      </c>
      <c r="E182" s="242">
        <v>108.55</v>
      </c>
      <c r="F182" s="52">
        <f t="shared" si="31"/>
        <v>102.30914231856741</v>
      </c>
    </row>
    <row r="183" spans="1:6" ht="12.75" customHeight="1" x14ac:dyDescent="0.2">
      <c r="A183" s="53">
        <v>3236</v>
      </c>
      <c r="B183" s="85" t="s">
        <v>409</v>
      </c>
      <c r="C183" s="50" t="s">
        <v>410</v>
      </c>
      <c r="D183" s="242">
        <v>2902.63</v>
      </c>
      <c r="E183" s="242">
        <v>365.71</v>
      </c>
      <c r="F183" s="52">
        <f t="shared" si="31"/>
        <v>12.599263426616551</v>
      </c>
    </row>
    <row r="184" spans="1:6" ht="12.75" customHeight="1" x14ac:dyDescent="0.2">
      <c r="A184" s="53">
        <v>3237</v>
      </c>
      <c r="B184" s="85" t="s">
        <v>411</v>
      </c>
      <c r="C184" s="50" t="s">
        <v>412</v>
      </c>
      <c r="D184" s="242">
        <v>4362.3</v>
      </c>
      <c r="E184" s="242">
        <v>9185.7000000000007</v>
      </c>
      <c r="F184" s="52">
        <f t="shared" si="31"/>
        <v>210.57011209682966</v>
      </c>
    </row>
    <row r="185" spans="1:6" ht="12.75" customHeight="1" x14ac:dyDescent="0.2">
      <c r="A185" s="53">
        <v>3238</v>
      </c>
      <c r="B185" s="85" t="s">
        <v>413</v>
      </c>
      <c r="C185" s="50" t="s">
        <v>414</v>
      </c>
      <c r="D185" s="242">
        <v>1175.1500000000001</v>
      </c>
      <c r="E185" s="242">
        <v>1904.91</v>
      </c>
      <c r="F185" s="52">
        <f t="shared" si="31"/>
        <v>162.09930647151427</v>
      </c>
    </row>
    <row r="186" spans="1:6" ht="12.75" customHeight="1" x14ac:dyDescent="0.2">
      <c r="A186" s="53">
        <v>3239</v>
      </c>
      <c r="B186" s="85" t="s">
        <v>415</v>
      </c>
      <c r="C186" s="50" t="s">
        <v>416</v>
      </c>
      <c r="D186" s="242">
        <v>0</v>
      </c>
      <c r="E186" s="242">
        <v>189.38</v>
      </c>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10936.510000000002</v>
      </c>
      <c r="E188" s="51">
        <f t="shared" si="43"/>
        <v>8993.7199999999993</v>
      </c>
      <c r="F188" s="52">
        <f t="shared" si="31"/>
        <v>82.235740652182443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775.62</v>
      </c>
      <c r="E190" s="242">
        <v>772.35</v>
      </c>
      <c r="F190" s="52">
        <f t="shared" si="31"/>
        <v>99.578401794693278</v>
      </c>
    </row>
    <row r="191" spans="1:6" ht="12.75" customHeight="1" x14ac:dyDescent="0.2">
      <c r="A191" s="53">
        <v>3293</v>
      </c>
      <c r="B191" s="85" t="s">
        <v>425</v>
      </c>
      <c r="C191" s="50" t="s">
        <v>426</v>
      </c>
      <c r="D191" s="242">
        <v>1299.7</v>
      </c>
      <c r="E191" s="242">
        <v>1097.18</v>
      </c>
      <c r="F191" s="52">
        <f t="shared" si="31"/>
        <v>84.417942602138965</v>
      </c>
    </row>
    <row r="192" spans="1:6" ht="12.75" customHeight="1" x14ac:dyDescent="0.2">
      <c r="A192" s="53">
        <v>3294</v>
      </c>
      <c r="B192" s="85" t="s">
        <v>427</v>
      </c>
      <c r="C192" s="50" t="s">
        <v>428</v>
      </c>
      <c r="D192" s="242">
        <v>13.27</v>
      </c>
      <c r="E192" s="242">
        <v>25</v>
      </c>
      <c r="F192" s="52">
        <f t="shared" si="31"/>
        <v>188.39487565938208</v>
      </c>
    </row>
    <row r="193" spans="1:6" ht="12.75" customHeight="1" x14ac:dyDescent="0.2">
      <c r="A193" s="53">
        <v>3295</v>
      </c>
      <c r="B193" s="85" t="s">
        <v>429</v>
      </c>
      <c r="C193" s="50" t="s">
        <v>430</v>
      </c>
      <c r="D193" s="242">
        <v>6192.63</v>
      </c>
      <c r="E193" s="242">
        <v>6549.38</v>
      </c>
      <c r="F193" s="52">
        <f t="shared" si="31"/>
        <v>105.76088027219453</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2655.29</v>
      </c>
      <c r="E195" s="242">
        <v>549.80999999999995</v>
      </c>
      <c r="F195" s="52">
        <f t="shared" si="31"/>
        <v>20.706212880702292</v>
      </c>
    </row>
    <row r="196" spans="1:6" ht="12.75" customHeight="1" x14ac:dyDescent="0.2">
      <c r="A196" s="53">
        <v>34</v>
      </c>
      <c r="B196" s="232" t="s">
        <v>435</v>
      </c>
      <c r="C196" s="50" t="s">
        <v>436</v>
      </c>
      <c r="D196" s="51">
        <f t="shared" ref="D196:E196" si="44">D197+D202+D210</f>
        <v>384.13</v>
      </c>
      <c r="E196" s="51">
        <f t="shared" si="44"/>
        <v>65.930000000000007</v>
      </c>
      <c r="F196" s="52">
        <f t="shared" si="31"/>
        <v>17.163460286882049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384.13</v>
      </c>
      <c r="E210" s="51">
        <f t="shared" si="47"/>
        <v>65.930000000000007</v>
      </c>
      <c r="F210" s="52">
        <f t="shared" si="31"/>
        <v>17.163460286882049</v>
      </c>
    </row>
    <row r="211" spans="1:6" ht="12.75" customHeight="1" x14ac:dyDescent="0.2">
      <c r="A211" s="53">
        <v>3431</v>
      </c>
      <c r="B211" s="232" t="s">
        <v>465</v>
      </c>
      <c r="C211" s="50" t="s">
        <v>466</v>
      </c>
      <c r="D211" s="242">
        <v>367.92</v>
      </c>
      <c r="E211" s="242">
        <v>65.430000000000007</v>
      </c>
      <c r="F211" s="52">
        <f t="shared" si="31"/>
        <v>17.783757338551858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16.21</v>
      </c>
      <c r="E213" s="242">
        <v>0.5</v>
      </c>
      <c r="F213" s="52">
        <f t="shared" si="31"/>
        <v>3.084515731030228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355.6</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355.6</v>
      </c>
      <c r="E264" s="51">
        <f t="shared" si="70"/>
        <v>0</v>
      </c>
      <c r="F264" s="52">
        <f t="shared" si="69"/>
        <v>0</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355.6</v>
      </c>
      <c r="E266" s="242"/>
      <c r="F266" s="52">
        <f t="shared" si="69"/>
        <v>0</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826460</v>
      </c>
      <c r="E289" s="51">
        <f t="shared" si="79"/>
        <v>1018353.12</v>
      </c>
      <c r="F289" s="52">
        <f t="shared" si="76"/>
        <v>123.21868208987732</v>
      </c>
    </row>
    <row r="290" spans="1:6" ht="12.75" customHeight="1" x14ac:dyDescent="0.2">
      <c r="A290" s="53" t="s">
        <v>608</v>
      </c>
      <c r="B290" s="85" t="s">
        <v>619</v>
      </c>
      <c r="C290" s="50" t="s">
        <v>620</v>
      </c>
      <c r="D290" s="51">
        <f>IF(D6&gt;=D289,D6-D289,0)</f>
        <v>23151.840000000084</v>
      </c>
      <c r="E290" s="51">
        <f>IF(E6&gt;=E289,E6-E289,0)</f>
        <v>19495.089999999851</v>
      </c>
      <c r="F290" s="52">
        <f t="shared" si="76"/>
        <v>84.205359055693975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1590.77</v>
      </c>
      <c r="E292" s="242">
        <v>11224.71</v>
      </c>
      <c r="F292" s="52">
        <f t="shared" si="76"/>
        <v>705.61489090189025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620.15</v>
      </c>
      <c r="E295" s="242">
        <v>417.91</v>
      </c>
      <c r="F295" s="52">
        <f t="shared" si="76"/>
        <v>67.388535031847141</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32317.050000000003</v>
      </c>
      <c r="E350" s="51">
        <f t="shared" si="95"/>
        <v>13753.84</v>
      </c>
      <c r="F350" s="52">
        <f t="shared" si="81"/>
        <v>42.55908258953091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32317.050000000003</v>
      </c>
      <c r="E363" s="51">
        <f t="shared" si="99"/>
        <v>13753.84</v>
      </c>
      <c r="F363" s="52">
        <f t="shared" si="81"/>
        <v>42.55908258953091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20366.45</v>
      </c>
      <c r="E369" s="51">
        <f t="shared" si="101"/>
        <v>1361.14</v>
      </c>
      <c r="F369" s="52">
        <f t="shared" si="81"/>
        <v>6.6832462211136452</v>
      </c>
    </row>
    <row r="370" spans="1:6" ht="12.75" customHeight="1" x14ac:dyDescent="0.2">
      <c r="A370" s="53">
        <v>4221</v>
      </c>
      <c r="B370" s="85" t="s">
        <v>674</v>
      </c>
      <c r="C370" s="50" t="s">
        <v>766</v>
      </c>
      <c r="D370" s="242">
        <v>1021.33</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848.08</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1030.9000000000001</v>
      </c>
      <c r="E374" s="242"/>
      <c r="F374" s="52">
        <f t="shared" si="81"/>
        <v>0</v>
      </c>
    </row>
    <row r="375" spans="1:6" ht="12.75" customHeight="1" x14ac:dyDescent="0.2">
      <c r="A375" s="53">
        <v>4226</v>
      </c>
      <c r="B375" s="85" t="s">
        <v>684</v>
      </c>
      <c r="C375" s="50" t="s">
        <v>772</v>
      </c>
      <c r="D375" s="242">
        <v>212.23</v>
      </c>
      <c r="E375" s="242"/>
      <c r="F375" s="52">
        <f t="shared" si="81"/>
        <v>0</v>
      </c>
    </row>
    <row r="376" spans="1:6" ht="12.75" customHeight="1" x14ac:dyDescent="0.2">
      <c r="A376" s="53">
        <v>4227</v>
      </c>
      <c r="B376" s="232" t="s">
        <v>686</v>
      </c>
      <c r="C376" s="50" t="s">
        <v>773</v>
      </c>
      <c r="D376" s="242">
        <v>17253.91</v>
      </c>
      <c r="E376" s="242">
        <v>1361.14</v>
      </c>
      <c r="F376" s="52">
        <f t="shared" si="81"/>
        <v>7.8888785208686043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11950.6</v>
      </c>
      <c r="E383" s="51">
        <f t="shared" si="103"/>
        <v>12392.7</v>
      </c>
      <c r="F383" s="52">
        <f t="shared" si="81"/>
        <v>103.69939584623367</v>
      </c>
    </row>
    <row r="384" spans="1:6" ht="12.75" customHeight="1" x14ac:dyDescent="0.2">
      <c r="A384" s="53">
        <v>4241</v>
      </c>
      <c r="B384" s="85" t="s">
        <v>783</v>
      </c>
      <c r="C384" s="50" t="s">
        <v>784</v>
      </c>
      <c r="D384" s="242">
        <v>11950.6</v>
      </c>
      <c r="E384" s="242">
        <v>12392.7</v>
      </c>
      <c r="F384" s="52">
        <f t="shared" si="81"/>
        <v>103.69939584623367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32317.050000000003</v>
      </c>
      <c r="E408" s="51">
        <f t="shared" si="111"/>
        <v>13753.84</v>
      </c>
      <c r="F408" s="52">
        <f t="shared" si="81"/>
        <v>42.55908258953091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20580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849611.84000000008</v>
      </c>
      <c r="E412" s="51">
        <f>E6+E298</f>
        <v>1037848.2099999998</v>
      </c>
      <c r="F412" s="52">
        <f t="shared" si="81"/>
        <v>122.15557283194167</v>
      </c>
    </row>
    <row r="413" spans="1:6" ht="12.75" customHeight="1" x14ac:dyDescent="0.2">
      <c r="A413" s="53" t="s">
        <v>608</v>
      </c>
      <c r="B413" s="85" t="s">
        <v>831</v>
      </c>
      <c r="C413" s="50" t="s">
        <v>832</v>
      </c>
      <c r="D413" s="51">
        <f t="shared" ref="D413:E413" si="112">D289+D350</f>
        <v>858777.05</v>
      </c>
      <c r="E413" s="51">
        <f t="shared" si="112"/>
        <v>1032106.96</v>
      </c>
      <c r="F413" s="52">
        <f t="shared" si="81"/>
        <v>120.18334211423092</v>
      </c>
    </row>
    <row r="414" spans="1:6" ht="12.75" customHeight="1" x14ac:dyDescent="0.2">
      <c r="A414" s="53" t="s">
        <v>608</v>
      </c>
      <c r="B414" s="85" t="s">
        <v>833</v>
      </c>
      <c r="C414" s="50" t="s">
        <v>834</v>
      </c>
      <c r="D414" s="51">
        <f t="shared" ref="D414:E414" si="113">IF(D412&gt;=D413,D412-D413,0)</f>
        <v>0</v>
      </c>
      <c r="E414" s="51">
        <f t="shared" si="113"/>
        <v>5741.2499999998836</v>
      </c>
      <c r="F414" s="52" t="str">
        <f t="shared" si="81"/>
        <v>-</v>
      </c>
    </row>
    <row r="415" spans="1:6" ht="12.75" customHeight="1" x14ac:dyDescent="0.2">
      <c r="A415" s="53" t="s">
        <v>608</v>
      </c>
      <c r="B415" s="85" t="s">
        <v>835</v>
      </c>
      <c r="C415" s="50" t="s">
        <v>836</v>
      </c>
      <c r="D415" s="51">
        <f t="shared" ref="D415:E415" si="114">IF(D413&gt;=D412,D413-D412,0)</f>
        <v>9165.2099999999627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1590.77</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9355.2900000000009</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849611.84000000008</v>
      </c>
      <c r="E639" s="51">
        <f t="shared" si="180"/>
        <v>1037848.2099999998</v>
      </c>
      <c r="F639" s="52">
        <f t="shared" si="119"/>
        <v>122.15557283194167</v>
      </c>
    </row>
    <row r="640" spans="1:6" ht="12.75" customHeight="1" x14ac:dyDescent="0.2">
      <c r="A640" s="53" t="s">
        <v>608</v>
      </c>
      <c r="B640" s="85" t="s">
        <v>1277</v>
      </c>
      <c r="C640" s="50" t="s">
        <v>1278</v>
      </c>
      <c r="D640" s="51">
        <f t="shared" ref="D640:E640" si="181">D413+D528</f>
        <v>858777.05</v>
      </c>
      <c r="E640" s="51">
        <f t="shared" si="181"/>
        <v>1032106.96</v>
      </c>
      <c r="F640" s="52">
        <f t="shared" si="119"/>
        <v>120.18334211423092</v>
      </c>
    </row>
    <row r="641" spans="1:6" ht="12.75" customHeight="1" x14ac:dyDescent="0.2">
      <c r="A641" s="53" t="s">
        <v>608</v>
      </c>
      <c r="B641" s="85" t="s">
        <v>1279</v>
      </c>
      <c r="C641" s="50" t="s">
        <v>1280</v>
      </c>
      <c r="D641" s="51">
        <f t="shared" ref="D641:E641" si="182">IF(D639&gt;=D640,D639-D640,0)</f>
        <v>0</v>
      </c>
      <c r="E641" s="51">
        <f t="shared" si="182"/>
        <v>5741.2499999998836</v>
      </c>
      <c r="F641" s="52" t="str">
        <f t="shared" si="119"/>
        <v>-</v>
      </c>
    </row>
    <row r="642" spans="1:6" ht="12.75" customHeight="1" x14ac:dyDescent="0.2">
      <c r="A642" s="53" t="s">
        <v>608</v>
      </c>
      <c r="B642" s="85" t="s">
        <v>1281</v>
      </c>
      <c r="C642" s="50" t="s">
        <v>1282</v>
      </c>
      <c r="D642" s="51">
        <f t="shared" ref="D642:E642" si="183">IF(D640&gt;=D639,D640-D639,0)</f>
        <v>9165.2099999999627</v>
      </c>
      <c r="E642" s="51">
        <f t="shared" si="183"/>
        <v>0</v>
      </c>
      <c r="F642" s="52">
        <f t="shared" si="119"/>
        <v>0</v>
      </c>
    </row>
    <row r="643" spans="1:6" ht="24" x14ac:dyDescent="0.2">
      <c r="A643" s="60" t="s">
        <v>1283</v>
      </c>
      <c r="B643" s="85" t="s">
        <v>1284</v>
      </c>
      <c r="C643" s="61" t="s">
        <v>1283</v>
      </c>
      <c r="D643" s="51">
        <f t="shared" ref="D643:E643" si="184">IF(D416-D417+D637-D638&gt;=0,D416-D417+D637-D638,0)</f>
        <v>1590.77</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9355.2900000000009</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7574.4399999999623</v>
      </c>
      <c r="E646" s="51">
        <f t="shared" si="187"/>
        <v>3614.0400000001173</v>
      </c>
      <c r="F646" s="52">
        <f t="shared" si="119"/>
        <v>47.713626353897254</v>
      </c>
    </row>
    <row r="647" spans="1:6" ht="24" x14ac:dyDescent="0.2">
      <c r="A647" s="55" t="s">
        <v>1291</v>
      </c>
      <c r="B647" s="233" t="s">
        <v>1292</v>
      </c>
      <c r="C647" s="56" t="s">
        <v>1291</v>
      </c>
      <c r="D647" s="243">
        <v>61973.88</v>
      </c>
      <c r="E647" s="243">
        <v>70652.88</v>
      </c>
      <c r="F647" s="57">
        <f t="shared" si="119"/>
        <v>114.00428696734819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8472.48</v>
      </c>
      <c r="E649" s="242"/>
      <c r="F649" s="52">
        <f t="shared" ref="F649:F724" si="188">IF(D649&lt;&gt;0,IF(E649/D649&gt;=100,"&gt;&gt;100",E649/D649*100),"-")</f>
        <v>0</v>
      </c>
    </row>
    <row r="650" spans="1:6" ht="12.75" customHeight="1" x14ac:dyDescent="0.2">
      <c r="A650" s="53" t="s">
        <v>1296</v>
      </c>
      <c r="B650" s="85" t="s">
        <v>1297</v>
      </c>
      <c r="C650" s="50" t="s">
        <v>1296</v>
      </c>
      <c r="D650" s="242">
        <v>128276.42</v>
      </c>
      <c r="E650" s="242"/>
      <c r="F650" s="52">
        <f t="shared" si="188"/>
        <v>0</v>
      </c>
    </row>
    <row r="651" spans="1:6" ht="12.75" customHeight="1" x14ac:dyDescent="0.2">
      <c r="A651" s="53" t="s">
        <v>1298</v>
      </c>
      <c r="B651" s="85" t="s">
        <v>1299</v>
      </c>
      <c r="C651" s="50" t="s">
        <v>1298</v>
      </c>
      <c r="D651" s="242">
        <v>131951.9</v>
      </c>
      <c r="E651" s="242"/>
      <c r="F651" s="52">
        <f t="shared" si="188"/>
        <v>0</v>
      </c>
    </row>
    <row r="652" spans="1:6" ht="24" x14ac:dyDescent="0.2">
      <c r="A652" s="53">
        <v>11</v>
      </c>
      <c r="B652" s="85" t="s">
        <v>1300</v>
      </c>
      <c r="C652" s="50" t="s">
        <v>1301</v>
      </c>
      <c r="D652" s="51">
        <f t="shared" ref="D652:E652" si="189">+D649+D650-D651</f>
        <v>4797</v>
      </c>
      <c r="E652" s="51">
        <f t="shared" si="189"/>
        <v>0</v>
      </c>
      <c r="F652" s="52">
        <f t="shared" si="188"/>
        <v>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41</v>
      </c>
      <c r="E654" s="262">
        <v>41</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33</v>
      </c>
      <c r="E656" s="262">
        <v>33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680752.26</v>
      </c>
      <c r="E675" s="242">
        <v>906441.28</v>
      </c>
      <c r="F675" s="52">
        <f t="shared" si="188"/>
        <v>133.15288589713973</v>
      </c>
    </row>
    <row r="676" spans="1:6" ht="24" x14ac:dyDescent="0.2">
      <c r="A676" s="53">
        <v>63613</v>
      </c>
      <c r="B676" s="232" t="s">
        <v>1349</v>
      </c>
      <c r="C676" s="50" t="s">
        <v>1350</v>
      </c>
      <c r="D676" s="242">
        <v>86</v>
      </c>
      <c r="E676" s="242"/>
      <c r="F676" s="52">
        <f t="shared" si="188"/>
        <v>0</v>
      </c>
    </row>
    <row r="677" spans="1:6" ht="24" x14ac:dyDescent="0.2">
      <c r="A677" s="53">
        <v>63622</v>
      </c>
      <c r="B677" s="232" t="s">
        <v>1351</v>
      </c>
      <c r="C677" s="50" t="s">
        <v>1352</v>
      </c>
      <c r="D677" s="242">
        <v>11633.59</v>
      </c>
      <c r="E677" s="242">
        <v>12081.25</v>
      </c>
      <c r="F677" s="52">
        <f t="shared" si="188"/>
        <v>103.84799533076203</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27807.74</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1393.94</v>
      </c>
      <c r="E710" s="242">
        <v>105.85</v>
      </c>
      <c r="F710" s="52">
        <f t="shared" si="188"/>
        <v>7.5935836549636271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1294.3</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6584.9</v>
      </c>
      <c r="E716" s="242"/>
      <c r="F716" s="52">
        <f t="shared" si="188"/>
        <v>0</v>
      </c>
    </row>
    <row r="717" spans="1:6" ht="12.75" customHeight="1" x14ac:dyDescent="0.2">
      <c r="A717" s="53">
        <v>31215</v>
      </c>
      <c r="B717" s="85" t="s">
        <v>1413</v>
      </c>
      <c r="C717" s="50" t="s">
        <v>1414</v>
      </c>
      <c r="D717" s="242">
        <v>491.46</v>
      </c>
      <c r="E717" s="242">
        <v>882.88</v>
      </c>
      <c r="F717" s="52">
        <f t="shared" si="188"/>
        <v>179.64432507223376</v>
      </c>
    </row>
    <row r="718" spans="1:6" ht="12.75" customHeight="1" x14ac:dyDescent="0.2">
      <c r="A718" s="53">
        <v>32121</v>
      </c>
      <c r="B718" s="85" t="s">
        <v>1415</v>
      </c>
      <c r="C718" s="50" t="s">
        <v>1416</v>
      </c>
      <c r="D718" s="242">
        <v>18315.54</v>
      </c>
      <c r="E718" s="242">
        <v>17235.03</v>
      </c>
      <c r="F718" s="52">
        <f t="shared" si="188"/>
        <v>94.100583438981317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2388.94</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4224.6000000000004</v>
      </c>
      <c r="E722" s="242">
        <v>8552.26</v>
      </c>
      <c r="F722" s="52">
        <f t="shared" si="188"/>
        <v>202.43952090138708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1039426.4299999998</v>
      </c>
      <c r="E6" s="229">
        <f t="shared" si="0"/>
        <v>1031542.49</v>
      </c>
      <c r="F6" s="230">
        <f t="shared" ref="F6:F260" si="1">IF(D6&gt;0,IF(E6/D6&gt;=100,"&gt;&gt;100",E6/D6*100),"-")</f>
        <v>99.241510531919047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968672.33999999985</v>
      </c>
      <c r="E7" s="104">
        <f t="shared" si="2"/>
        <v>952471.78999999992</v>
      </c>
      <c r="F7" s="93">
        <f t="shared" si="1"/>
        <v>98.327551089153644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968672.33999999985</v>
      </c>
      <c r="E12" s="104">
        <f t="shared" si="3"/>
        <v>952471.78999999992</v>
      </c>
      <c r="F12" s="93">
        <f t="shared" si="1"/>
        <v>98.327551089153644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915425.8899999999</v>
      </c>
      <c r="E13" s="104">
        <f t="shared" si="4"/>
        <v>899500.37999999989</v>
      </c>
      <c r="F13" s="93">
        <f t="shared" si="1"/>
        <v>98.260316845528578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1274040.71</v>
      </c>
      <c r="E15" s="247">
        <v>1274040.71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358614.82</v>
      </c>
      <c r="E18" s="247">
        <v>374540.33</v>
      </c>
      <c r="F18" s="93">
        <f t="shared" si="1"/>
        <v>104.44083989613146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53246.449999999983</v>
      </c>
      <c r="E19" s="104">
        <f t="shared" si="5"/>
        <v>52971.41</v>
      </c>
      <c r="F19" s="93">
        <f t="shared" si="1"/>
        <v>99.483458521647961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145833.23000000001</v>
      </c>
      <c r="E20" s="247">
        <v>149101.6</v>
      </c>
      <c r="F20" s="93">
        <f t="shared" si="1"/>
        <v>102.24116958802874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3026.02</v>
      </c>
      <c r="E21" s="247">
        <v>3026.02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12909.82</v>
      </c>
      <c r="E22" s="247">
        <v>12909.82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1030.9000000000001</v>
      </c>
      <c r="E24" s="247">
        <v>1030.9000000000001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29992.93</v>
      </c>
      <c r="E25" s="247">
        <v>31130.45</v>
      </c>
      <c r="F25" s="93">
        <f t="shared" si="1"/>
        <v>103.79262712912676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50897.95</v>
      </c>
      <c r="E26" s="247">
        <v>47853.2</v>
      </c>
      <c r="F26" s="93">
        <f t="shared" si="1"/>
        <v>94.017931959931587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190444.4</v>
      </c>
      <c r="E28" s="247">
        <v>192080.58</v>
      </c>
      <c r="F28" s="93">
        <f t="shared" si="1"/>
        <v>100.85913789011384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92394.66</v>
      </c>
      <c r="E36" s="247">
        <v>104797.36</v>
      </c>
      <c r="F36" s="93">
        <f t="shared" si="1"/>
        <v>113.42361127796778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92394.66</v>
      </c>
      <c r="E40" s="247">
        <v>104797.36</v>
      </c>
      <c r="F40" s="93">
        <f t="shared" si="1"/>
        <v>113.42361127796778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28976.94</v>
      </c>
      <c r="E54" s="247">
        <v>29262.400000000001</v>
      </c>
      <c r="F54" s="93">
        <f t="shared" si="1"/>
        <v>100.98512817433449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28976.94</v>
      </c>
      <c r="E55" s="247">
        <v>29262.400000000001</v>
      </c>
      <c r="F55" s="93">
        <f t="shared" si="1"/>
        <v>100.98512817433449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70754.09</v>
      </c>
      <c r="E68" s="104">
        <f t="shared" si="13"/>
        <v>79070.700000000012</v>
      </c>
      <c r="F68" s="93">
        <f t="shared" si="1"/>
        <v>111.75424629162782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4797</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4797</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4797</v>
      </c>
      <c r="E72" s="247"/>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3363.06</v>
      </c>
      <c r="E78" s="104">
        <f>E79+SUM(E82:E84)-E85+E86</f>
        <v>26.91</v>
      </c>
      <c r="F78" s="93">
        <f t="shared" si="1"/>
        <v>0.80016413623307348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3363.06</v>
      </c>
      <c r="E86" s="247">
        <v>26.91</v>
      </c>
      <c r="F86" s="93">
        <f t="shared" si="1"/>
        <v>0.80016413623307348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620.15</v>
      </c>
      <c r="E146" s="104">
        <f t="shared" si="26"/>
        <v>8390.91</v>
      </c>
      <c r="F146" s="93">
        <f t="shared" si="1"/>
        <v>1353.0452309925017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620.15</v>
      </c>
      <c r="E160" s="247">
        <v>417.91</v>
      </c>
      <c r="F160" s="93">
        <f t="shared" si="1"/>
        <v>67.388535031847141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7718</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255</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61973.88</v>
      </c>
      <c r="E170" s="104">
        <f t="shared" si="29"/>
        <v>70652.88</v>
      </c>
      <c r="F170" s="93">
        <f t="shared" si="1"/>
        <v>114.00428696734819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61973.88</v>
      </c>
      <c r="E173" s="247">
        <v>70652.88</v>
      </c>
      <c r="F173" s="93">
        <f t="shared" si="1"/>
        <v>114.00428696734819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1039426.43</v>
      </c>
      <c r="E175" s="104">
        <f t="shared" si="30"/>
        <v>1031542.4899999999</v>
      </c>
      <c r="F175" s="93">
        <f t="shared" si="1"/>
        <v>99.241510531919019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77708.37999999999</v>
      </c>
      <c r="E176" s="104">
        <f t="shared" si="31"/>
        <v>82011.83</v>
      </c>
      <c r="F176" s="93">
        <f t="shared" si="1"/>
        <v>105.53794841688891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77208.37999999999</v>
      </c>
      <c r="E177" s="104">
        <f t="shared" si="32"/>
        <v>82011.83</v>
      </c>
      <c r="F177" s="93">
        <f t="shared" si="1"/>
        <v>106.2214101629901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60471.06</v>
      </c>
      <c r="E178" s="247">
        <v>75045.55</v>
      </c>
      <c r="F178" s="93">
        <f t="shared" si="1"/>
        <v>124.10159504397642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13373.83</v>
      </c>
      <c r="E179" s="247">
        <v>6939.37</v>
      </c>
      <c r="F179" s="93">
        <f t="shared" si="1"/>
        <v>51.887679146512255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0.43</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0.43</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3363.06</v>
      </c>
      <c r="E188" s="247">
        <v>26.91</v>
      </c>
      <c r="F188" s="93">
        <f t="shared" si="1"/>
        <v>0.80016413623307348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500</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961718.05</v>
      </c>
      <c r="E237" s="104">
        <f t="shared" si="41"/>
        <v>949530.65999999992</v>
      </c>
      <c r="F237" s="93">
        <f t="shared" si="1"/>
        <v>98.732748127166786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968672.34</v>
      </c>
      <c r="E238" s="104">
        <f t="shared" si="42"/>
        <v>952471.78999999992</v>
      </c>
      <c r="F238" s="93">
        <f t="shared" si="1"/>
        <v>98.32755108915363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968672.34</v>
      </c>
      <c r="E239" s="104">
        <f t="shared" si="43"/>
        <v>952471.78999999992</v>
      </c>
      <c r="F239" s="93">
        <f t="shared" si="1"/>
        <v>98.32755108915363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968568.88</v>
      </c>
      <c r="E240" s="247">
        <v>952301.97</v>
      </c>
      <c r="F240" s="93">
        <f t="shared" si="1"/>
        <v>98.320521097064358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103.46</v>
      </c>
      <c r="E241" s="247">
        <v>169.82</v>
      </c>
      <c r="F241" s="93">
        <f t="shared" si="1"/>
        <v>164.14073071718539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-7574.4400000000005</v>
      </c>
      <c r="E245" s="104">
        <f t="shared" si="45"/>
        <v>-3614.0400000000009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13005.56</v>
      </c>
      <c r="E246" s="104">
        <f t="shared" si="46"/>
        <v>18572.189999999999</v>
      </c>
      <c r="F246" s="93">
        <f t="shared" si="1"/>
        <v>142.80192471527562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13005.56</v>
      </c>
      <c r="E247" s="247">
        <v>18572.189999999999</v>
      </c>
      <c r="F247" s="93">
        <f t="shared" si="1"/>
        <v>142.80192471527562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20580</v>
      </c>
      <c r="E250" s="104">
        <f t="shared" si="47"/>
        <v>22186.23</v>
      </c>
      <c r="F250" s="93">
        <f t="shared" si="1"/>
        <v>107.80481049562682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20580</v>
      </c>
      <c r="E252" s="247">
        <v>22186.23</v>
      </c>
      <c r="F252" s="93">
        <f t="shared" si="1"/>
        <v>107.80481049562682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620.15</v>
      </c>
      <c r="E255" s="247">
        <v>672.91</v>
      </c>
      <c r="F255" s="93">
        <f t="shared" si="1"/>
        <v>108.50761912440538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620.15</v>
      </c>
      <c r="E265" s="247">
        <v>8390.91</v>
      </c>
      <c r="F265" s="93">
        <f t="shared" si="50"/>
        <v>1353.0452309925017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3363.06</v>
      </c>
      <c r="E268" s="247">
        <v>26.91</v>
      </c>
      <c r="F268" s="93">
        <f t="shared" si="50"/>
        <v>0.80016413623307348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7718</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15234.5</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61973.88</v>
      </c>
      <c r="E288" s="247">
        <v>82011.83</v>
      </c>
      <c r="F288" s="93">
        <f t="shared" si="50"/>
        <v>132.3328957296203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500</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3363.06</v>
      </c>
      <c r="E302" s="247">
        <v>26.91</v>
      </c>
      <c r="F302" s="93">
        <f t="shared" si="50"/>
        <v>0.80016413623307348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858777.05</v>
      </c>
      <c r="E114" s="81">
        <f t="shared" si="22"/>
        <v>1032106.96</v>
      </c>
      <c r="F114" s="63">
        <f t="shared" si="1"/>
        <v>120.18334211423092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824090.04</v>
      </c>
      <c r="E115" s="81">
        <f t="shared" si="23"/>
        <v>990908.89</v>
      </c>
      <c r="F115" s="63">
        <f t="shared" si="1"/>
        <v>120.24279410050873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824090.04</v>
      </c>
      <c r="E117" s="249">
        <v>990908.89</v>
      </c>
      <c r="F117" s="63">
        <f t="shared" si="1"/>
        <v>120.24279410050873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34687.01</v>
      </c>
      <c r="E126" s="249">
        <v>41198.07</v>
      </c>
      <c r="F126" s="63">
        <f t="shared" si="1"/>
        <v>118.77088858336305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858777.05</v>
      </c>
      <c r="E141" s="106">
        <f t="shared" si="28"/>
        <v>1032106.96</v>
      </c>
      <c r="F141" s="82">
        <f t="shared" si="1"/>
        <v>120.18334211423092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K22" sqref="K2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10</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35" sqref="D3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77708.38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1043946.11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2679.78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1027578.85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850524.88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176468.22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65.849999999999994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519.9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13687.48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1039642.6600000001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6015.93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1019439.2500000001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835950.39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182902.68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66.28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519.9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14187.48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82011.829999999842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82011.83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26.91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81984.92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10225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Brankica Leutarević</cp:lastModifiedBy>
  <cp:lastPrinted>2025-01-30T09:03:18Z</cp:lastPrinted>
  <dcterms:created xsi:type="dcterms:W3CDTF">2022-04-01T05:14:30Z</dcterms:created>
  <dcterms:modified xsi:type="dcterms:W3CDTF">2025-01-30T09:37:26Z</dcterms:modified>
</cp:coreProperties>
</file>